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72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'Sheet1'!$E$14:$H$89</definedName>
  </definedNames>
  <calcPr fullCalcOnLoad="1"/>
</workbook>
</file>

<file path=xl/sharedStrings.xml><?xml version="1.0" encoding="utf-8"?>
<sst xmlns="http://schemas.openxmlformats.org/spreadsheetml/2006/main" count="51" uniqueCount="30">
  <si>
    <t>Berth or</t>
  </si>
  <si>
    <t>boat size,</t>
  </si>
  <si>
    <t>whichever</t>
  </si>
  <si>
    <t>is larger</t>
  </si>
  <si>
    <t>Base Rate</t>
  </si>
  <si>
    <t>Unmetered</t>
  </si>
  <si>
    <t xml:space="preserve">Power </t>
  </si>
  <si>
    <t xml:space="preserve">Single </t>
  </si>
  <si>
    <t>Finger</t>
  </si>
  <si>
    <t>Double</t>
  </si>
  <si>
    <t xml:space="preserve">Double </t>
  </si>
  <si>
    <t xml:space="preserve"> </t>
  </si>
  <si>
    <t xml:space="preserve"> base rate</t>
  </si>
  <si>
    <t xml:space="preserve"> adjustment for double finger</t>
  </si>
  <si>
    <t xml:space="preserve"> adjustment for upwind</t>
  </si>
  <si>
    <t xml:space="preserve"> progressive rate increment</t>
  </si>
  <si>
    <t>Berkeley Marina Berth Rates</t>
  </si>
  <si>
    <t>for this size</t>
  </si>
  <si>
    <t>These rates will probably go into effect on July 1 2002</t>
  </si>
  <si>
    <t>size</t>
  </si>
  <si>
    <t>(/ft/month)</t>
  </si>
  <si>
    <t>Total monthly berth fee</t>
  </si>
  <si>
    <t>category</t>
  </si>
  <si>
    <t>Upwind</t>
  </si>
  <si>
    <t>Downwind</t>
  </si>
  <si>
    <t>or end tie</t>
  </si>
  <si>
    <t>or crosswind</t>
  </si>
  <si>
    <t>As approved by the Berkeley Waterfront Commission on March 13 2002</t>
  </si>
  <si>
    <t>Unmetered power (docks A,B,C,G,J,K,L,M,N,O)</t>
  </si>
  <si>
    <t>Metered power (docks D,E,F,H.I)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</si>
</sst>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workbookViewId="0" topLeftCell="D10">
      <selection activeCell="F17" sqref="F17"/>
    </sheetView>
  </sheetViews>
  <sheetFormatPr defaultColWidth="9.140625" defaultRowHeight="12.75"/>
  <cols>
    <col min="1" max="1" width="0.2890625" style="0" customWidth="1"/>
    <col min="2" max="2" width="13.8515625" style="2" customWidth="1"/>
    <col min="3" max="4" width="13.8515625" style="3" customWidth="1"/>
    <col min="5" max="6" width="15.7109375" style="6" customWidth="1"/>
    <col min="7" max="8" width="15.7109375" style="7" customWidth="1"/>
    <col min="9" max="12" width="15.7109375" style="0" customWidth="1"/>
  </cols>
  <sheetData>
    <row r="1" ht="30" customHeight="1">
      <c r="C1" s="47" t="s">
        <v>16</v>
      </c>
    </row>
    <row r="2" ht="15">
      <c r="C2" s="20"/>
    </row>
    <row r="3" ht="15">
      <c r="C3" s="20" t="s">
        <v>27</v>
      </c>
    </row>
    <row r="4" spans="3:8" s="1" customFormat="1" ht="15">
      <c r="C4" s="20" t="s">
        <v>18</v>
      </c>
      <c r="D4" s="9"/>
      <c r="G4" s="5"/>
      <c r="H4" s="5"/>
    </row>
    <row r="5" spans="3:8" s="1" customFormat="1" ht="15">
      <c r="C5" s="10"/>
      <c r="D5" s="9"/>
      <c r="G5" s="12"/>
      <c r="H5" s="12"/>
    </row>
    <row r="6" spans="3:8" s="1" customFormat="1" ht="15">
      <c r="C6" s="5">
        <v>4.84</v>
      </c>
      <c r="D6" s="19" t="s">
        <v>12</v>
      </c>
      <c r="E6" s="4"/>
      <c r="G6" s="5"/>
      <c r="H6" s="5"/>
    </row>
    <row r="7" spans="3:8" s="1" customFormat="1" ht="15">
      <c r="C7" s="23">
        <v>0.04</v>
      </c>
      <c r="D7" s="20" t="s">
        <v>15</v>
      </c>
      <c r="E7" s="11"/>
      <c r="G7" s="5"/>
      <c r="H7" s="5"/>
    </row>
    <row r="8" spans="3:8" s="1" customFormat="1" ht="15">
      <c r="C8" s="21">
        <v>0.05</v>
      </c>
      <c r="D8" s="19" t="s">
        <v>13</v>
      </c>
      <c r="E8" s="4"/>
      <c r="G8" s="12"/>
      <c r="H8" s="12"/>
    </row>
    <row r="9" spans="3:8" s="1" customFormat="1" ht="15">
      <c r="C9" s="21">
        <v>0.05</v>
      </c>
      <c r="D9" s="19" t="s">
        <v>14</v>
      </c>
      <c r="E9" s="4"/>
      <c r="G9" s="12"/>
      <c r="H9" s="12"/>
    </row>
    <row r="10" spans="2:8" s="1" customFormat="1" ht="15">
      <c r="B10" s="22" t="s">
        <v>11</v>
      </c>
      <c r="C10" s="20" t="s">
        <v>11</v>
      </c>
      <c r="D10" s="11"/>
      <c r="E10" s="11"/>
      <c r="G10" s="12"/>
      <c r="H10" s="12"/>
    </row>
    <row r="11" spans="2:8" s="1" customFormat="1" ht="19.5" customHeight="1">
      <c r="B11" s="8"/>
      <c r="C11" s="10"/>
      <c r="D11" s="9"/>
      <c r="E11" s="20"/>
      <c r="F11" s="11"/>
      <c r="G11" s="12"/>
      <c r="H11" s="12"/>
    </row>
    <row r="12" spans="1:12" s="1" customFormat="1" ht="15.75" thickBot="1">
      <c r="A12" s="13"/>
      <c r="B12" s="8"/>
      <c r="C12" s="10"/>
      <c r="D12" s="9"/>
      <c r="E12" s="14"/>
      <c r="F12" s="14"/>
      <c r="G12" s="15"/>
      <c r="H12" s="15"/>
      <c r="I12" s="14"/>
      <c r="J12" s="14"/>
      <c r="K12" s="15"/>
      <c r="L12" s="15"/>
    </row>
    <row r="13" spans="1:12" s="1" customFormat="1" ht="24" customHeight="1" thickBot="1">
      <c r="A13" s="28"/>
      <c r="B13" s="18" t="s">
        <v>11</v>
      </c>
      <c r="C13" s="24" t="s">
        <v>11</v>
      </c>
      <c r="D13" s="25"/>
      <c r="H13" s="1" t="s">
        <v>21</v>
      </c>
      <c r="L13" s="38"/>
    </row>
    <row r="14" spans="1:12" s="1" customFormat="1" ht="24" customHeight="1" thickBot="1">
      <c r="A14" s="13"/>
      <c r="B14" s="17"/>
      <c r="C14" s="26"/>
      <c r="D14" s="27"/>
      <c r="E14" s="35" t="s">
        <v>28</v>
      </c>
      <c r="F14" s="36"/>
      <c r="G14" s="37"/>
      <c r="H14" s="38"/>
      <c r="I14" s="46" t="s">
        <v>29</v>
      </c>
      <c r="J14" s="36"/>
      <c r="K14" s="37"/>
      <c r="L14" s="38"/>
    </row>
    <row r="15" spans="1:12" s="1" customFormat="1" ht="24" customHeight="1" thickBot="1">
      <c r="A15" s="28"/>
      <c r="B15" s="16" t="s">
        <v>0</v>
      </c>
      <c r="C15" s="26"/>
      <c r="D15" s="29"/>
      <c r="E15" s="54" t="s">
        <v>24</v>
      </c>
      <c r="F15" s="45" t="s">
        <v>26</v>
      </c>
      <c r="G15" s="53" t="s">
        <v>23</v>
      </c>
      <c r="H15" s="44" t="s">
        <v>25</v>
      </c>
      <c r="I15" s="54" t="s">
        <v>24</v>
      </c>
      <c r="J15" s="45" t="s">
        <v>26</v>
      </c>
      <c r="K15" s="53" t="s">
        <v>23</v>
      </c>
      <c r="L15" s="44" t="s">
        <v>25</v>
      </c>
    </row>
    <row r="16" spans="1:12" s="1" customFormat="1" ht="15">
      <c r="A16" s="28" t="s">
        <v>11</v>
      </c>
      <c r="B16" s="16" t="s">
        <v>1</v>
      </c>
      <c r="C16" s="26" t="s">
        <v>4</v>
      </c>
      <c r="D16" s="30" t="s">
        <v>5</v>
      </c>
      <c r="E16" s="39"/>
      <c r="F16" s="48"/>
      <c r="G16" s="42"/>
      <c r="H16" s="51"/>
      <c r="I16" s="39"/>
      <c r="J16" s="48"/>
      <c r="K16" s="42"/>
      <c r="L16" s="51"/>
    </row>
    <row r="17" spans="1:12" s="1" customFormat="1" ht="15">
      <c r="A17" s="28" t="s">
        <v>19</v>
      </c>
      <c r="B17" s="16" t="s">
        <v>2</v>
      </c>
      <c r="C17" s="26" t="s">
        <v>17</v>
      </c>
      <c r="D17" s="30" t="s">
        <v>6</v>
      </c>
      <c r="E17" s="40" t="s">
        <v>7</v>
      </c>
      <c r="F17" s="49" t="s">
        <v>9</v>
      </c>
      <c r="G17" s="40" t="s">
        <v>7</v>
      </c>
      <c r="H17" s="49" t="s">
        <v>10</v>
      </c>
      <c r="I17" s="40" t="s">
        <v>7</v>
      </c>
      <c r="J17" s="49" t="s">
        <v>9</v>
      </c>
      <c r="K17" s="40" t="s">
        <v>7</v>
      </c>
      <c r="L17" s="49" t="s">
        <v>10</v>
      </c>
    </row>
    <row r="18" spans="1:12" s="1" customFormat="1" ht="15.75" thickBot="1">
      <c r="A18" s="28" t="s">
        <v>22</v>
      </c>
      <c r="B18" s="16" t="s">
        <v>3</v>
      </c>
      <c r="C18" s="26" t="s">
        <v>20</v>
      </c>
      <c r="D18" s="30" t="s">
        <v>20</v>
      </c>
      <c r="E18" s="41" t="s">
        <v>8</v>
      </c>
      <c r="F18" s="50" t="s">
        <v>8</v>
      </c>
      <c r="G18" s="41" t="s">
        <v>8</v>
      </c>
      <c r="H18" s="50" t="s">
        <v>8</v>
      </c>
      <c r="I18" s="41" t="s">
        <v>8</v>
      </c>
      <c r="J18" s="50" t="s">
        <v>8</v>
      </c>
      <c r="K18" s="41" t="s">
        <v>8</v>
      </c>
      <c r="L18" s="50" t="s">
        <v>8</v>
      </c>
    </row>
    <row r="19" spans="1:12" s="1" customFormat="1" ht="15">
      <c r="A19" s="13"/>
      <c r="B19" s="17"/>
      <c r="C19" s="13"/>
      <c r="D19" s="31"/>
      <c r="E19" s="40"/>
      <c r="F19" s="49"/>
      <c r="G19" s="43"/>
      <c r="H19" s="52"/>
      <c r="I19" s="40"/>
      <c r="J19" s="49"/>
      <c r="K19" s="43"/>
      <c r="L19" s="52"/>
    </row>
    <row r="20" spans="1:12" s="1" customFormat="1" ht="15">
      <c r="A20" s="28">
        <v>1</v>
      </c>
      <c r="B20" s="16">
        <v>20</v>
      </c>
      <c r="C20" s="26">
        <f aca="true" t="shared" si="0" ref="C20:C51">ROUND($C$6*(1+($C$7))^(A20-1)*20,0)/20</f>
        <v>4.85</v>
      </c>
      <c r="D20" s="30">
        <f>0.1*(A20-1)</f>
        <v>0</v>
      </c>
      <c r="E20" s="40">
        <f aca="true" t="shared" si="1" ref="E20:E51">$B20*($C20+$D20)</f>
        <v>97</v>
      </c>
      <c r="F20" s="49">
        <f aca="true" t="shared" si="2" ref="F20:F51">$B20*($C20+$D20)*(1+$C$8)</f>
        <v>101.85000000000001</v>
      </c>
      <c r="G20" s="40">
        <f aca="true" t="shared" si="3" ref="G20:G51">$B20*($C20+$D20)*(1+$C$9)</f>
        <v>101.85000000000001</v>
      </c>
      <c r="H20" s="49">
        <f aca="true" t="shared" si="4" ref="H20:H51">$B20*($C20+$D20)*(1+$C$8+$C$9)</f>
        <v>106.7</v>
      </c>
      <c r="I20" s="40">
        <f aca="true" t="shared" si="5" ref="I20:I51">$B20*$C20</f>
        <v>97</v>
      </c>
      <c r="J20" s="49">
        <f aca="true" t="shared" si="6" ref="J20:J51">$B20*$C20*(1+$C$8)</f>
        <v>101.85000000000001</v>
      </c>
      <c r="K20" s="40">
        <f aca="true" t="shared" si="7" ref="K20:K51">$B20*$C20*(1+$C$9)</f>
        <v>101.85000000000001</v>
      </c>
      <c r="L20" s="49">
        <f aca="true" t="shared" si="8" ref="L20:L51">$B20*$C20*(1+$C$8+$C$9)</f>
        <v>106.7</v>
      </c>
    </row>
    <row r="21" spans="1:12" s="1" customFormat="1" ht="15">
      <c r="A21" s="28">
        <v>1</v>
      </c>
      <c r="B21" s="16">
        <f>B20+1</f>
        <v>21</v>
      </c>
      <c r="C21" s="26">
        <f t="shared" si="0"/>
        <v>4.85</v>
      </c>
      <c r="D21" s="30">
        <f aca="true" t="shared" si="9" ref="D21:D84">0.1*(A21-1)</f>
        <v>0</v>
      </c>
      <c r="E21" s="40">
        <f t="shared" si="1"/>
        <v>101.85</v>
      </c>
      <c r="F21" s="49">
        <f t="shared" si="2"/>
        <v>106.9425</v>
      </c>
      <c r="G21" s="40">
        <f t="shared" si="3"/>
        <v>106.9425</v>
      </c>
      <c r="H21" s="49">
        <f t="shared" si="4"/>
        <v>112.035</v>
      </c>
      <c r="I21" s="40">
        <f t="shared" si="5"/>
        <v>101.85</v>
      </c>
      <c r="J21" s="49">
        <f t="shared" si="6"/>
        <v>106.9425</v>
      </c>
      <c r="K21" s="40">
        <f t="shared" si="7"/>
        <v>106.9425</v>
      </c>
      <c r="L21" s="49">
        <f t="shared" si="8"/>
        <v>112.035</v>
      </c>
    </row>
    <row r="22" spans="1:12" s="1" customFormat="1" ht="15">
      <c r="A22" s="28">
        <v>2</v>
      </c>
      <c r="B22" s="16">
        <f aca="true" t="shared" si="10" ref="B22:B85">B21+1</f>
        <v>22</v>
      </c>
      <c r="C22" s="26">
        <f t="shared" si="0"/>
        <v>5.05</v>
      </c>
      <c r="D22" s="30">
        <f t="shared" si="9"/>
        <v>0.1</v>
      </c>
      <c r="E22" s="40">
        <f t="shared" si="1"/>
        <v>113.29999999999998</v>
      </c>
      <c r="F22" s="49">
        <f t="shared" si="2"/>
        <v>118.96499999999999</v>
      </c>
      <c r="G22" s="40">
        <f t="shared" si="3"/>
        <v>118.96499999999999</v>
      </c>
      <c r="H22" s="49">
        <f t="shared" si="4"/>
        <v>124.63</v>
      </c>
      <c r="I22" s="40">
        <f t="shared" si="5"/>
        <v>111.1</v>
      </c>
      <c r="J22" s="49">
        <f t="shared" si="6"/>
        <v>116.655</v>
      </c>
      <c r="K22" s="40">
        <f t="shared" si="7"/>
        <v>116.655</v>
      </c>
      <c r="L22" s="49">
        <f t="shared" si="8"/>
        <v>122.21000000000001</v>
      </c>
    </row>
    <row r="23" spans="1:12" s="1" customFormat="1" ht="15">
      <c r="A23" s="28">
        <v>2</v>
      </c>
      <c r="B23" s="16">
        <f t="shared" si="10"/>
        <v>23</v>
      </c>
      <c r="C23" s="26">
        <f t="shared" si="0"/>
        <v>5.05</v>
      </c>
      <c r="D23" s="30">
        <f t="shared" si="9"/>
        <v>0.1</v>
      </c>
      <c r="E23" s="40">
        <f t="shared" si="1"/>
        <v>118.44999999999999</v>
      </c>
      <c r="F23" s="49">
        <f t="shared" si="2"/>
        <v>124.37249999999999</v>
      </c>
      <c r="G23" s="40">
        <f t="shared" si="3"/>
        <v>124.37249999999999</v>
      </c>
      <c r="H23" s="49">
        <f t="shared" si="4"/>
        <v>130.295</v>
      </c>
      <c r="I23" s="40">
        <f t="shared" si="5"/>
        <v>116.14999999999999</v>
      </c>
      <c r="J23" s="49">
        <f t="shared" si="6"/>
        <v>121.9575</v>
      </c>
      <c r="K23" s="40">
        <f t="shared" si="7"/>
        <v>121.9575</v>
      </c>
      <c r="L23" s="49">
        <f t="shared" si="8"/>
        <v>127.765</v>
      </c>
    </row>
    <row r="24" spans="1:12" s="1" customFormat="1" ht="15">
      <c r="A24" s="28">
        <v>2</v>
      </c>
      <c r="B24" s="16">
        <f t="shared" si="10"/>
        <v>24</v>
      </c>
      <c r="C24" s="26">
        <f t="shared" si="0"/>
        <v>5.05</v>
      </c>
      <c r="D24" s="30">
        <f t="shared" si="9"/>
        <v>0.1</v>
      </c>
      <c r="E24" s="40">
        <f t="shared" si="1"/>
        <v>123.6</v>
      </c>
      <c r="F24" s="49">
        <f t="shared" si="2"/>
        <v>129.78</v>
      </c>
      <c r="G24" s="40">
        <f t="shared" si="3"/>
        <v>129.78</v>
      </c>
      <c r="H24" s="49">
        <f t="shared" si="4"/>
        <v>135.96</v>
      </c>
      <c r="I24" s="40">
        <f t="shared" si="5"/>
        <v>121.19999999999999</v>
      </c>
      <c r="J24" s="49">
        <f t="shared" si="6"/>
        <v>127.25999999999999</v>
      </c>
      <c r="K24" s="40">
        <f t="shared" si="7"/>
        <v>127.25999999999999</v>
      </c>
      <c r="L24" s="49">
        <f t="shared" si="8"/>
        <v>133.32</v>
      </c>
    </row>
    <row r="25" spans="1:12" s="1" customFormat="1" ht="15">
      <c r="A25" s="28">
        <v>3</v>
      </c>
      <c r="B25" s="16">
        <f t="shared" si="10"/>
        <v>25</v>
      </c>
      <c r="C25" s="26">
        <f t="shared" si="0"/>
        <v>5.25</v>
      </c>
      <c r="D25" s="30">
        <f t="shared" si="9"/>
        <v>0.2</v>
      </c>
      <c r="E25" s="40">
        <f t="shared" si="1"/>
        <v>136.25</v>
      </c>
      <c r="F25" s="49">
        <f t="shared" si="2"/>
        <v>143.0625</v>
      </c>
      <c r="G25" s="40">
        <f t="shared" si="3"/>
        <v>143.0625</v>
      </c>
      <c r="H25" s="49">
        <f t="shared" si="4"/>
        <v>149.875</v>
      </c>
      <c r="I25" s="40">
        <f t="shared" si="5"/>
        <v>131.25</v>
      </c>
      <c r="J25" s="49">
        <f t="shared" si="6"/>
        <v>137.8125</v>
      </c>
      <c r="K25" s="40">
        <f t="shared" si="7"/>
        <v>137.8125</v>
      </c>
      <c r="L25" s="49">
        <f t="shared" si="8"/>
        <v>144.375</v>
      </c>
    </row>
    <row r="26" spans="1:12" s="1" customFormat="1" ht="15">
      <c r="A26" s="28">
        <v>3</v>
      </c>
      <c r="B26" s="16">
        <f t="shared" si="10"/>
        <v>26</v>
      </c>
      <c r="C26" s="26">
        <f t="shared" si="0"/>
        <v>5.25</v>
      </c>
      <c r="D26" s="30">
        <f t="shared" si="9"/>
        <v>0.2</v>
      </c>
      <c r="E26" s="40">
        <f t="shared" si="1"/>
        <v>141.70000000000002</v>
      </c>
      <c r="F26" s="49">
        <f t="shared" si="2"/>
        <v>148.78500000000003</v>
      </c>
      <c r="G26" s="40">
        <f t="shared" si="3"/>
        <v>148.78500000000003</v>
      </c>
      <c r="H26" s="49">
        <f t="shared" si="4"/>
        <v>155.87000000000003</v>
      </c>
      <c r="I26" s="40">
        <f t="shared" si="5"/>
        <v>136.5</v>
      </c>
      <c r="J26" s="49">
        <f t="shared" si="6"/>
        <v>143.32500000000002</v>
      </c>
      <c r="K26" s="40">
        <f t="shared" si="7"/>
        <v>143.32500000000002</v>
      </c>
      <c r="L26" s="49">
        <f t="shared" si="8"/>
        <v>150.15</v>
      </c>
    </row>
    <row r="27" spans="1:12" s="1" customFormat="1" ht="15">
      <c r="A27" s="28">
        <v>3</v>
      </c>
      <c r="B27" s="16">
        <f t="shared" si="10"/>
        <v>27</v>
      </c>
      <c r="C27" s="26">
        <f t="shared" si="0"/>
        <v>5.25</v>
      </c>
      <c r="D27" s="30">
        <f t="shared" si="9"/>
        <v>0.2</v>
      </c>
      <c r="E27" s="40">
        <f t="shared" si="1"/>
        <v>147.15</v>
      </c>
      <c r="F27" s="49">
        <f t="shared" si="2"/>
        <v>154.50750000000002</v>
      </c>
      <c r="G27" s="40">
        <f t="shared" si="3"/>
        <v>154.50750000000002</v>
      </c>
      <c r="H27" s="49">
        <f t="shared" si="4"/>
        <v>161.865</v>
      </c>
      <c r="I27" s="40">
        <f t="shared" si="5"/>
        <v>141.75</v>
      </c>
      <c r="J27" s="49">
        <f t="shared" si="6"/>
        <v>148.8375</v>
      </c>
      <c r="K27" s="40">
        <f t="shared" si="7"/>
        <v>148.8375</v>
      </c>
      <c r="L27" s="49">
        <f t="shared" si="8"/>
        <v>155.925</v>
      </c>
    </row>
    <row r="28" spans="1:12" s="1" customFormat="1" ht="15">
      <c r="A28" s="28">
        <v>3</v>
      </c>
      <c r="B28" s="16">
        <f t="shared" si="10"/>
        <v>28</v>
      </c>
      <c r="C28" s="26">
        <f t="shared" si="0"/>
        <v>5.25</v>
      </c>
      <c r="D28" s="30">
        <f t="shared" si="9"/>
        <v>0.2</v>
      </c>
      <c r="E28" s="40">
        <f t="shared" si="1"/>
        <v>152.6</v>
      </c>
      <c r="F28" s="49">
        <f t="shared" si="2"/>
        <v>160.23</v>
      </c>
      <c r="G28" s="40">
        <f t="shared" si="3"/>
        <v>160.23</v>
      </c>
      <c r="H28" s="49">
        <f t="shared" si="4"/>
        <v>167.86</v>
      </c>
      <c r="I28" s="40">
        <f t="shared" si="5"/>
        <v>147</v>
      </c>
      <c r="J28" s="49">
        <f t="shared" si="6"/>
        <v>154.35</v>
      </c>
      <c r="K28" s="40">
        <f t="shared" si="7"/>
        <v>154.35</v>
      </c>
      <c r="L28" s="49">
        <f t="shared" si="8"/>
        <v>161.70000000000002</v>
      </c>
    </row>
    <row r="29" spans="1:12" s="1" customFormat="1" ht="15">
      <c r="A29" s="28">
        <v>3</v>
      </c>
      <c r="B29" s="16">
        <f t="shared" si="10"/>
        <v>29</v>
      </c>
      <c r="C29" s="26">
        <f t="shared" si="0"/>
        <v>5.25</v>
      </c>
      <c r="D29" s="30">
        <f t="shared" si="9"/>
        <v>0.2</v>
      </c>
      <c r="E29" s="40">
        <f t="shared" si="1"/>
        <v>158.05</v>
      </c>
      <c r="F29" s="49">
        <f t="shared" si="2"/>
        <v>165.95250000000001</v>
      </c>
      <c r="G29" s="40">
        <f t="shared" si="3"/>
        <v>165.95250000000001</v>
      </c>
      <c r="H29" s="49">
        <f t="shared" si="4"/>
        <v>173.85500000000002</v>
      </c>
      <c r="I29" s="40">
        <f t="shared" si="5"/>
        <v>152.25</v>
      </c>
      <c r="J29" s="49">
        <f t="shared" si="6"/>
        <v>159.8625</v>
      </c>
      <c r="K29" s="40">
        <f t="shared" si="7"/>
        <v>159.8625</v>
      </c>
      <c r="L29" s="49">
        <f t="shared" si="8"/>
        <v>167.47500000000002</v>
      </c>
    </row>
    <row r="30" spans="1:12" s="1" customFormat="1" ht="15">
      <c r="A30" s="28">
        <v>4</v>
      </c>
      <c r="B30" s="16">
        <f t="shared" si="10"/>
        <v>30</v>
      </c>
      <c r="C30" s="26">
        <f t="shared" si="0"/>
        <v>5.45</v>
      </c>
      <c r="D30" s="30">
        <f t="shared" si="9"/>
        <v>0.30000000000000004</v>
      </c>
      <c r="E30" s="40">
        <f t="shared" si="1"/>
        <v>172.5</v>
      </c>
      <c r="F30" s="49">
        <f t="shared" si="2"/>
        <v>181.125</v>
      </c>
      <c r="G30" s="40">
        <f t="shared" si="3"/>
        <v>181.125</v>
      </c>
      <c r="H30" s="49">
        <f t="shared" si="4"/>
        <v>189.75000000000003</v>
      </c>
      <c r="I30" s="40">
        <f t="shared" si="5"/>
        <v>163.5</v>
      </c>
      <c r="J30" s="49">
        <f t="shared" si="6"/>
        <v>171.675</v>
      </c>
      <c r="K30" s="40">
        <f t="shared" si="7"/>
        <v>171.675</v>
      </c>
      <c r="L30" s="49">
        <f t="shared" si="8"/>
        <v>179.85000000000002</v>
      </c>
    </row>
    <row r="31" spans="1:12" s="1" customFormat="1" ht="15">
      <c r="A31" s="28">
        <v>4</v>
      </c>
      <c r="B31" s="16">
        <f t="shared" si="10"/>
        <v>31</v>
      </c>
      <c r="C31" s="26">
        <f t="shared" si="0"/>
        <v>5.45</v>
      </c>
      <c r="D31" s="30">
        <f t="shared" si="9"/>
        <v>0.30000000000000004</v>
      </c>
      <c r="E31" s="40">
        <f t="shared" si="1"/>
        <v>178.25</v>
      </c>
      <c r="F31" s="49">
        <f t="shared" si="2"/>
        <v>187.1625</v>
      </c>
      <c r="G31" s="40">
        <f t="shared" si="3"/>
        <v>187.1625</v>
      </c>
      <c r="H31" s="49">
        <f t="shared" si="4"/>
        <v>196.07500000000002</v>
      </c>
      <c r="I31" s="40">
        <f t="shared" si="5"/>
        <v>168.95000000000002</v>
      </c>
      <c r="J31" s="49">
        <f t="shared" si="6"/>
        <v>177.39750000000004</v>
      </c>
      <c r="K31" s="40">
        <f t="shared" si="7"/>
        <v>177.39750000000004</v>
      </c>
      <c r="L31" s="49">
        <f t="shared" si="8"/>
        <v>185.84500000000003</v>
      </c>
    </row>
    <row r="32" spans="1:12" s="1" customFormat="1" ht="15">
      <c r="A32" s="28">
        <v>4</v>
      </c>
      <c r="B32" s="16">
        <f t="shared" si="10"/>
        <v>32</v>
      </c>
      <c r="C32" s="26">
        <f t="shared" si="0"/>
        <v>5.45</v>
      </c>
      <c r="D32" s="30">
        <f t="shared" si="9"/>
        <v>0.30000000000000004</v>
      </c>
      <c r="E32" s="40">
        <f t="shared" si="1"/>
        <v>184</v>
      </c>
      <c r="F32" s="49">
        <f t="shared" si="2"/>
        <v>193.20000000000002</v>
      </c>
      <c r="G32" s="40">
        <f t="shared" si="3"/>
        <v>193.20000000000002</v>
      </c>
      <c r="H32" s="49">
        <f t="shared" si="4"/>
        <v>202.4</v>
      </c>
      <c r="I32" s="40">
        <f t="shared" si="5"/>
        <v>174.4</v>
      </c>
      <c r="J32" s="49">
        <f t="shared" si="6"/>
        <v>183.12</v>
      </c>
      <c r="K32" s="40">
        <f t="shared" si="7"/>
        <v>183.12</v>
      </c>
      <c r="L32" s="49">
        <f t="shared" si="8"/>
        <v>191.84000000000003</v>
      </c>
    </row>
    <row r="33" spans="1:12" s="1" customFormat="1" ht="15">
      <c r="A33" s="28">
        <v>4</v>
      </c>
      <c r="B33" s="16">
        <f t="shared" si="10"/>
        <v>33</v>
      </c>
      <c r="C33" s="26">
        <f t="shared" si="0"/>
        <v>5.45</v>
      </c>
      <c r="D33" s="30">
        <f t="shared" si="9"/>
        <v>0.30000000000000004</v>
      </c>
      <c r="E33" s="40">
        <f t="shared" si="1"/>
        <v>189.75</v>
      </c>
      <c r="F33" s="49">
        <f t="shared" si="2"/>
        <v>199.2375</v>
      </c>
      <c r="G33" s="40">
        <f t="shared" si="3"/>
        <v>199.2375</v>
      </c>
      <c r="H33" s="49">
        <f t="shared" si="4"/>
        <v>208.72500000000002</v>
      </c>
      <c r="I33" s="40">
        <f t="shared" si="5"/>
        <v>179.85</v>
      </c>
      <c r="J33" s="49">
        <f t="shared" si="6"/>
        <v>188.8425</v>
      </c>
      <c r="K33" s="40">
        <f t="shared" si="7"/>
        <v>188.8425</v>
      </c>
      <c r="L33" s="49">
        <f t="shared" si="8"/>
        <v>197.835</v>
      </c>
    </row>
    <row r="34" spans="1:12" s="1" customFormat="1" ht="15">
      <c r="A34" s="28">
        <v>4</v>
      </c>
      <c r="B34" s="16">
        <f t="shared" si="10"/>
        <v>34</v>
      </c>
      <c r="C34" s="26">
        <f t="shared" si="0"/>
        <v>5.45</v>
      </c>
      <c r="D34" s="30">
        <f t="shared" si="9"/>
        <v>0.30000000000000004</v>
      </c>
      <c r="E34" s="40">
        <f t="shared" si="1"/>
        <v>195.5</v>
      </c>
      <c r="F34" s="49">
        <f t="shared" si="2"/>
        <v>205.275</v>
      </c>
      <c r="G34" s="40">
        <f t="shared" si="3"/>
        <v>205.275</v>
      </c>
      <c r="H34" s="49">
        <f t="shared" si="4"/>
        <v>215.05</v>
      </c>
      <c r="I34" s="40">
        <f t="shared" si="5"/>
        <v>185.3</v>
      </c>
      <c r="J34" s="49">
        <f t="shared" si="6"/>
        <v>194.56500000000003</v>
      </c>
      <c r="K34" s="40">
        <f t="shared" si="7"/>
        <v>194.56500000000003</v>
      </c>
      <c r="L34" s="49">
        <f t="shared" si="8"/>
        <v>203.83000000000004</v>
      </c>
    </row>
    <row r="35" spans="1:12" s="1" customFormat="1" ht="15">
      <c r="A35" s="28">
        <v>4</v>
      </c>
      <c r="B35" s="16">
        <f t="shared" si="10"/>
        <v>35</v>
      </c>
      <c r="C35" s="26">
        <f t="shared" si="0"/>
        <v>5.45</v>
      </c>
      <c r="D35" s="30">
        <f t="shared" si="9"/>
        <v>0.30000000000000004</v>
      </c>
      <c r="E35" s="40">
        <f t="shared" si="1"/>
        <v>201.25</v>
      </c>
      <c r="F35" s="49">
        <f t="shared" si="2"/>
        <v>211.3125</v>
      </c>
      <c r="G35" s="40">
        <f t="shared" si="3"/>
        <v>211.3125</v>
      </c>
      <c r="H35" s="49">
        <f t="shared" si="4"/>
        <v>221.37500000000003</v>
      </c>
      <c r="I35" s="40">
        <f t="shared" si="5"/>
        <v>190.75</v>
      </c>
      <c r="J35" s="49">
        <f t="shared" si="6"/>
        <v>200.2875</v>
      </c>
      <c r="K35" s="40">
        <f t="shared" si="7"/>
        <v>200.2875</v>
      </c>
      <c r="L35" s="49">
        <f t="shared" si="8"/>
        <v>209.82500000000002</v>
      </c>
    </row>
    <row r="36" spans="1:12" s="1" customFormat="1" ht="15">
      <c r="A36" s="28">
        <v>4</v>
      </c>
      <c r="B36" s="16">
        <f t="shared" si="10"/>
        <v>36</v>
      </c>
      <c r="C36" s="26">
        <f t="shared" si="0"/>
        <v>5.45</v>
      </c>
      <c r="D36" s="30">
        <f t="shared" si="9"/>
        <v>0.30000000000000004</v>
      </c>
      <c r="E36" s="40">
        <f t="shared" si="1"/>
        <v>207</v>
      </c>
      <c r="F36" s="49">
        <f t="shared" si="2"/>
        <v>217.35000000000002</v>
      </c>
      <c r="G36" s="40">
        <f t="shared" si="3"/>
        <v>217.35000000000002</v>
      </c>
      <c r="H36" s="49">
        <f t="shared" si="4"/>
        <v>227.70000000000002</v>
      </c>
      <c r="I36" s="40">
        <f t="shared" si="5"/>
        <v>196.20000000000002</v>
      </c>
      <c r="J36" s="49">
        <f t="shared" si="6"/>
        <v>206.01000000000002</v>
      </c>
      <c r="K36" s="40">
        <f t="shared" si="7"/>
        <v>206.01000000000002</v>
      </c>
      <c r="L36" s="49">
        <f t="shared" si="8"/>
        <v>215.82000000000005</v>
      </c>
    </row>
    <row r="37" spans="1:12" s="1" customFormat="1" ht="15">
      <c r="A37" s="28">
        <v>4</v>
      </c>
      <c r="B37" s="16">
        <f t="shared" si="10"/>
        <v>37</v>
      </c>
      <c r="C37" s="26">
        <f t="shared" si="0"/>
        <v>5.45</v>
      </c>
      <c r="D37" s="30">
        <f t="shared" si="9"/>
        <v>0.30000000000000004</v>
      </c>
      <c r="E37" s="40">
        <f t="shared" si="1"/>
        <v>212.75</v>
      </c>
      <c r="F37" s="49">
        <f t="shared" si="2"/>
        <v>223.38750000000002</v>
      </c>
      <c r="G37" s="40">
        <f t="shared" si="3"/>
        <v>223.38750000000002</v>
      </c>
      <c r="H37" s="49">
        <f t="shared" si="4"/>
        <v>234.025</v>
      </c>
      <c r="I37" s="40">
        <f t="shared" si="5"/>
        <v>201.65</v>
      </c>
      <c r="J37" s="49">
        <f t="shared" si="6"/>
        <v>211.73250000000002</v>
      </c>
      <c r="K37" s="40">
        <f t="shared" si="7"/>
        <v>211.73250000000002</v>
      </c>
      <c r="L37" s="49">
        <f t="shared" si="8"/>
        <v>221.81500000000003</v>
      </c>
    </row>
    <row r="38" spans="1:12" s="1" customFormat="1" ht="15">
      <c r="A38" s="28">
        <v>4</v>
      </c>
      <c r="B38" s="16">
        <f t="shared" si="10"/>
        <v>38</v>
      </c>
      <c r="C38" s="26">
        <f t="shared" si="0"/>
        <v>5.45</v>
      </c>
      <c r="D38" s="30">
        <f t="shared" si="9"/>
        <v>0.30000000000000004</v>
      </c>
      <c r="E38" s="40">
        <f t="shared" si="1"/>
        <v>218.5</v>
      </c>
      <c r="F38" s="49">
        <f t="shared" si="2"/>
        <v>229.425</v>
      </c>
      <c r="G38" s="40">
        <f t="shared" si="3"/>
        <v>229.425</v>
      </c>
      <c r="H38" s="49">
        <f t="shared" si="4"/>
        <v>240.35000000000002</v>
      </c>
      <c r="I38" s="40">
        <f t="shared" si="5"/>
        <v>207.1</v>
      </c>
      <c r="J38" s="49">
        <f t="shared" si="6"/>
        <v>217.455</v>
      </c>
      <c r="K38" s="40">
        <f t="shared" si="7"/>
        <v>217.455</v>
      </c>
      <c r="L38" s="49">
        <f t="shared" si="8"/>
        <v>227.81</v>
      </c>
    </row>
    <row r="39" spans="1:12" s="1" customFormat="1" ht="15">
      <c r="A39" s="28">
        <v>4</v>
      </c>
      <c r="B39" s="16">
        <f t="shared" si="10"/>
        <v>39</v>
      </c>
      <c r="C39" s="26">
        <f t="shared" si="0"/>
        <v>5.45</v>
      </c>
      <c r="D39" s="30">
        <f t="shared" si="9"/>
        <v>0.30000000000000004</v>
      </c>
      <c r="E39" s="40">
        <f t="shared" si="1"/>
        <v>224.25</v>
      </c>
      <c r="F39" s="49">
        <f t="shared" si="2"/>
        <v>235.4625</v>
      </c>
      <c r="G39" s="40">
        <f t="shared" si="3"/>
        <v>235.4625</v>
      </c>
      <c r="H39" s="49">
        <f t="shared" si="4"/>
        <v>246.675</v>
      </c>
      <c r="I39" s="40">
        <f t="shared" si="5"/>
        <v>212.55</v>
      </c>
      <c r="J39" s="49">
        <f t="shared" si="6"/>
        <v>223.1775</v>
      </c>
      <c r="K39" s="40">
        <f t="shared" si="7"/>
        <v>223.1775</v>
      </c>
      <c r="L39" s="49">
        <f t="shared" si="8"/>
        <v>233.80500000000004</v>
      </c>
    </row>
    <row r="40" spans="1:12" s="1" customFormat="1" ht="15">
      <c r="A40" s="28">
        <v>5</v>
      </c>
      <c r="B40" s="16">
        <f t="shared" si="10"/>
        <v>40</v>
      </c>
      <c r="C40" s="26">
        <f t="shared" si="0"/>
        <v>5.65</v>
      </c>
      <c r="D40" s="30">
        <f t="shared" si="9"/>
        <v>0.4</v>
      </c>
      <c r="E40" s="40">
        <f t="shared" si="1"/>
        <v>242.00000000000003</v>
      </c>
      <c r="F40" s="49">
        <f t="shared" si="2"/>
        <v>254.10000000000005</v>
      </c>
      <c r="G40" s="40">
        <f t="shared" si="3"/>
        <v>254.10000000000005</v>
      </c>
      <c r="H40" s="49">
        <f t="shared" si="4"/>
        <v>266.20000000000005</v>
      </c>
      <c r="I40" s="40">
        <f t="shared" si="5"/>
        <v>226</v>
      </c>
      <c r="J40" s="49">
        <f t="shared" si="6"/>
        <v>237.3</v>
      </c>
      <c r="K40" s="40">
        <f t="shared" si="7"/>
        <v>237.3</v>
      </c>
      <c r="L40" s="49">
        <f t="shared" si="8"/>
        <v>248.60000000000002</v>
      </c>
    </row>
    <row r="41" spans="1:12" s="1" customFormat="1" ht="15">
      <c r="A41" s="28">
        <v>5</v>
      </c>
      <c r="B41" s="16">
        <f t="shared" si="10"/>
        <v>41</v>
      </c>
      <c r="C41" s="26">
        <f t="shared" si="0"/>
        <v>5.65</v>
      </c>
      <c r="D41" s="30">
        <f t="shared" si="9"/>
        <v>0.4</v>
      </c>
      <c r="E41" s="40">
        <f t="shared" si="1"/>
        <v>248.05000000000004</v>
      </c>
      <c r="F41" s="49">
        <f t="shared" si="2"/>
        <v>260.45250000000004</v>
      </c>
      <c r="G41" s="40">
        <f t="shared" si="3"/>
        <v>260.45250000000004</v>
      </c>
      <c r="H41" s="49">
        <f t="shared" si="4"/>
        <v>272.8550000000001</v>
      </c>
      <c r="I41" s="40">
        <f t="shared" si="5"/>
        <v>231.65</v>
      </c>
      <c r="J41" s="49">
        <f t="shared" si="6"/>
        <v>243.23250000000002</v>
      </c>
      <c r="K41" s="40">
        <f t="shared" si="7"/>
        <v>243.23250000000002</v>
      </c>
      <c r="L41" s="49">
        <f t="shared" si="8"/>
        <v>254.81500000000003</v>
      </c>
    </row>
    <row r="42" spans="1:12" s="1" customFormat="1" ht="15">
      <c r="A42" s="28">
        <v>5</v>
      </c>
      <c r="B42" s="16">
        <f t="shared" si="10"/>
        <v>42</v>
      </c>
      <c r="C42" s="26">
        <f t="shared" si="0"/>
        <v>5.65</v>
      </c>
      <c r="D42" s="30">
        <f t="shared" si="9"/>
        <v>0.4</v>
      </c>
      <c r="E42" s="40">
        <f t="shared" si="1"/>
        <v>254.10000000000002</v>
      </c>
      <c r="F42" s="49">
        <f t="shared" si="2"/>
        <v>266.805</v>
      </c>
      <c r="G42" s="40">
        <f t="shared" si="3"/>
        <v>266.805</v>
      </c>
      <c r="H42" s="49">
        <f t="shared" si="4"/>
        <v>279.51000000000005</v>
      </c>
      <c r="I42" s="40">
        <f t="shared" si="5"/>
        <v>237.3</v>
      </c>
      <c r="J42" s="49">
        <f t="shared" si="6"/>
        <v>249.16500000000002</v>
      </c>
      <c r="K42" s="40">
        <f t="shared" si="7"/>
        <v>249.16500000000002</v>
      </c>
      <c r="L42" s="49">
        <f t="shared" si="8"/>
        <v>261.03000000000003</v>
      </c>
    </row>
    <row r="43" spans="1:12" s="1" customFormat="1" ht="15">
      <c r="A43" s="28">
        <v>5</v>
      </c>
      <c r="B43" s="16">
        <f t="shared" si="10"/>
        <v>43</v>
      </c>
      <c r="C43" s="26">
        <f t="shared" si="0"/>
        <v>5.65</v>
      </c>
      <c r="D43" s="30">
        <f t="shared" si="9"/>
        <v>0.4</v>
      </c>
      <c r="E43" s="40">
        <f t="shared" si="1"/>
        <v>260.15000000000003</v>
      </c>
      <c r="F43" s="49">
        <f t="shared" si="2"/>
        <v>273.1575</v>
      </c>
      <c r="G43" s="40">
        <f t="shared" si="3"/>
        <v>273.1575</v>
      </c>
      <c r="H43" s="49">
        <f t="shared" si="4"/>
        <v>286.1650000000001</v>
      </c>
      <c r="I43" s="40">
        <f t="shared" si="5"/>
        <v>242.95000000000002</v>
      </c>
      <c r="J43" s="49">
        <f t="shared" si="6"/>
        <v>255.09750000000003</v>
      </c>
      <c r="K43" s="40">
        <f t="shared" si="7"/>
        <v>255.09750000000003</v>
      </c>
      <c r="L43" s="49">
        <f t="shared" si="8"/>
        <v>267.24500000000006</v>
      </c>
    </row>
    <row r="44" spans="1:12" s="1" customFormat="1" ht="15">
      <c r="A44" s="28">
        <v>5</v>
      </c>
      <c r="B44" s="16">
        <f t="shared" si="10"/>
        <v>44</v>
      </c>
      <c r="C44" s="26">
        <f t="shared" si="0"/>
        <v>5.65</v>
      </c>
      <c r="D44" s="30">
        <f t="shared" si="9"/>
        <v>0.4</v>
      </c>
      <c r="E44" s="40">
        <f t="shared" si="1"/>
        <v>266.20000000000005</v>
      </c>
      <c r="F44" s="49">
        <f t="shared" si="2"/>
        <v>279.51000000000005</v>
      </c>
      <c r="G44" s="40">
        <f t="shared" si="3"/>
        <v>279.51000000000005</v>
      </c>
      <c r="H44" s="49">
        <f t="shared" si="4"/>
        <v>292.82000000000005</v>
      </c>
      <c r="I44" s="40">
        <f t="shared" si="5"/>
        <v>248.60000000000002</v>
      </c>
      <c r="J44" s="49">
        <f t="shared" si="6"/>
        <v>261.03000000000003</v>
      </c>
      <c r="K44" s="40">
        <f t="shared" si="7"/>
        <v>261.03000000000003</v>
      </c>
      <c r="L44" s="49">
        <f t="shared" si="8"/>
        <v>273.46000000000004</v>
      </c>
    </row>
    <row r="45" spans="1:12" s="1" customFormat="1" ht="15">
      <c r="A45" s="28">
        <v>5</v>
      </c>
      <c r="B45" s="16">
        <f t="shared" si="10"/>
        <v>45</v>
      </c>
      <c r="C45" s="26">
        <f t="shared" si="0"/>
        <v>5.65</v>
      </c>
      <c r="D45" s="30">
        <f t="shared" si="9"/>
        <v>0.4</v>
      </c>
      <c r="E45" s="40">
        <f t="shared" si="1"/>
        <v>272.25000000000006</v>
      </c>
      <c r="F45" s="49">
        <f t="shared" si="2"/>
        <v>285.86250000000007</v>
      </c>
      <c r="G45" s="40">
        <f t="shared" si="3"/>
        <v>285.86250000000007</v>
      </c>
      <c r="H45" s="49">
        <f t="shared" si="4"/>
        <v>299.4750000000001</v>
      </c>
      <c r="I45" s="40">
        <f t="shared" si="5"/>
        <v>254.25000000000003</v>
      </c>
      <c r="J45" s="49">
        <f t="shared" si="6"/>
        <v>266.96250000000003</v>
      </c>
      <c r="K45" s="40">
        <f t="shared" si="7"/>
        <v>266.96250000000003</v>
      </c>
      <c r="L45" s="49">
        <f t="shared" si="8"/>
        <v>279.67500000000007</v>
      </c>
    </row>
    <row r="46" spans="1:12" s="1" customFormat="1" ht="15">
      <c r="A46" s="28">
        <v>5</v>
      </c>
      <c r="B46" s="16">
        <f t="shared" si="10"/>
        <v>46</v>
      </c>
      <c r="C46" s="26">
        <f t="shared" si="0"/>
        <v>5.65</v>
      </c>
      <c r="D46" s="30">
        <f t="shared" si="9"/>
        <v>0.4</v>
      </c>
      <c r="E46" s="40">
        <f t="shared" si="1"/>
        <v>278.3</v>
      </c>
      <c r="F46" s="49">
        <f t="shared" si="2"/>
        <v>292.21500000000003</v>
      </c>
      <c r="G46" s="40">
        <f t="shared" si="3"/>
        <v>292.21500000000003</v>
      </c>
      <c r="H46" s="49">
        <f t="shared" si="4"/>
        <v>306.13000000000005</v>
      </c>
      <c r="I46" s="40">
        <f t="shared" si="5"/>
        <v>259.90000000000003</v>
      </c>
      <c r="J46" s="49">
        <f t="shared" si="6"/>
        <v>272.89500000000004</v>
      </c>
      <c r="K46" s="40">
        <f t="shared" si="7"/>
        <v>272.89500000000004</v>
      </c>
      <c r="L46" s="49">
        <f t="shared" si="8"/>
        <v>285.89000000000004</v>
      </c>
    </row>
    <row r="47" spans="1:12" s="1" customFormat="1" ht="15">
      <c r="A47" s="28">
        <v>5</v>
      </c>
      <c r="B47" s="16">
        <f t="shared" si="10"/>
        <v>47</v>
      </c>
      <c r="C47" s="26">
        <f t="shared" si="0"/>
        <v>5.65</v>
      </c>
      <c r="D47" s="30">
        <f t="shared" si="9"/>
        <v>0.4</v>
      </c>
      <c r="E47" s="40">
        <f t="shared" si="1"/>
        <v>284.35</v>
      </c>
      <c r="F47" s="49">
        <f t="shared" si="2"/>
        <v>298.56750000000005</v>
      </c>
      <c r="G47" s="40">
        <f t="shared" si="3"/>
        <v>298.56750000000005</v>
      </c>
      <c r="H47" s="49">
        <f t="shared" si="4"/>
        <v>312.785</v>
      </c>
      <c r="I47" s="40">
        <f t="shared" si="5"/>
        <v>265.55</v>
      </c>
      <c r="J47" s="49">
        <f t="shared" si="6"/>
        <v>278.82750000000004</v>
      </c>
      <c r="K47" s="40">
        <f t="shared" si="7"/>
        <v>278.82750000000004</v>
      </c>
      <c r="L47" s="49">
        <f t="shared" si="8"/>
        <v>292.105</v>
      </c>
    </row>
    <row r="48" spans="1:12" s="1" customFormat="1" ht="15">
      <c r="A48" s="28">
        <v>5</v>
      </c>
      <c r="B48" s="16">
        <f t="shared" si="10"/>
        <v>48</v>
      </c>
      <c r="C48" s="26">
        <f t="shared" si="0"/>
        <v>5.65</v>
      </c>
      <c r="D48" s="30">
        <f t="shared" si="9"/>
        <v>0.4</v>
      </c>
      <c r="E48" s="40">
        <f t="shared" si="1"/>
        <v>290.40000000000003</v>
      </c>
      <c r="F48" s="49">
        <f t="shared" si="2"/>
        <v>304.9200000000001</v>
      </c>
      <c r="G48" s="40">
        <f t="shared" si="3"/>
        <v>304.9200000000001</v>
      </c>
      <c r="H48" s="49">
        <f t="shared" si="4"/>
        <v>319.44000000000005</v>
      </c>
      <c r="I48" s="40">
        <f t="shared" si="5"/>
        <v>271.20000000000005</v>
      </c>
      <c r="J48" s="49">
        <f t="shared" si="6"/>
        <v>284.76000000000005</v>
      </c>
      <c r="K48" s="40">
        <f t="shared" si="7"/>
        <v>284.76000000000005</v>
      </c>
      <c r="L48" s="49">
        <f t="shared" si="8"/>
        <v>298.32000000000005</v>
      </c>
    </row>
    <row r="49" spans="1:12" s="1" customFormat="1" ht="15">
      <c r="A49" s="28">
        <v>5</v>
      </c>
      <c r="B49" s="16">
        <f t="shared" si="10"/>
        <v>49</v>
      </c>
      <c r="C49" s="26">
        <f t="shared" si="0"/>
        <v>5.65</v>
      </c>
      <c r="D49" s="30">
        <f t="shared" si="9"/>
        <v>0.4</v>
      </c>
      <c r="E49" s="40">
        <f t="shared" si="1"/>
        <v>296.45000000000005</v>
      </c>
      <c r="F49" s="49">
        <f t="shared" si="2"/>
        <v>311.27250000000004</v>
      </c>
      <c r="G49" s="40">
        <f t="shared" si="3"/>
        <v>311.27250000000004</v>
      </c>
      <c r="H49" s="49">
        <f t="shared" si="4"/>
        <v>326.0950000000001</v>
      </c>
      <c r="I49" s="40">
        <f t="shared" si="5"/>
        <v>276.85</v>
      </c>
      <c r="J49" s="49">
        <f t="shared" si="6"/>
        <v>290.69250000000005</v>
      </c>
      <c r="K49" s="40">
        <f t="shared" si="7"/>
        <v>290.69250000000005</v>
      </c>
      <c r="L49" s="49">
        <f t="shared" si="8"/>
        <v>304.535</v>
      </c>
    </row>
    <row r="50" spans="1:12" s="1" customFormat="1" ht="15">
      <c r="A50" s="28">
        <v>6</v>
      </c>
      <c r="B50" s="16">
        <f t="shared" si="10"/>
        <v>50</v>
      </c>
      <c r="C50" s="26">
        <f t="shared" si="0"/>
        <v>5.9</v>
      </c>
      <c r="D50" s="30">
        <f t="shared" si="9"/>
        <v>0.5</v>
      </c>
      <c r="E50" s="40">
        <f t="shared" si="1"/>
        <v>320</v>
      </c>
      <c r="F50" s="49">
        <f t="shared" si="2"/>
        <v>336</v>
      </c>
      <c r="G50" s="40">
        <f t="shared" si="3"/>
        <v>336</v>
      </c>
      <c r="H50" s="49">
        <f t="shared" si="4"/>
        <v>352</v>
      </c>
      <c r="I50" s="40">
        <f t="shared" si="5"/>
        <v>295</v>
      </c>
      <c r="J50" s="49">
        <f t="shared" si="6"/>
        <v>309.75</v>
      </c>
      <c r="K50" s="40">
        <f t="shared" si="7"/>
        <v>309.75</v>
      </c>
      <c r="L50" s="49">
        <f t="shared" si="8"/>
        <v>324.5</v>
      </c>
    </row>
    <row r="51" spans="1:12" s="1" customFormat="1" ht="15">
      <c r="A51" s="28">
        <v>6</v>
      </c>
      <c r="B51" s="16">
        <f t="shared" si="10"/>
        <v>51</v>
      </c>
      <c r="C51" s="26">
        <f t="shared" si="0"/>
        <v>5.9</v>
      </c>
      <c r="D51" s="30">
        <f t="shared" si="9"/>
        <v>0.5</v>
      </c>
      <c r="E51" s="40">
        <f t="shared" si="1"/>
        <v>326.40000000000003</v>
      </c>
      <c r="F51" s="49">
        <f t="shared" si="2"/>
        <v>342.72</v>
      </c>
      <c r="G51" s="40">
        <f t="shared" si="3"/>
        <v>342.72</v>
      </c>
      <c r="H51" s="49">
        <f t="shared" si="4"/>
        <v>359.0400000000001</v>
      </c>
      <c r="I51" s="40">
        <f t="shared" si="5"/>
        <v>300.90000000000003</v>
      </c>
      <c r="J51" s="49">
        <f t="shared" si="6"/>
        <v>315.94500000000005</v>
      </c>
      <c r="K51" s="40">
        <f t="shared" si="7"/>
        <v>315.94500000000005</v>
      </c>
      <c r="L51" s="49">
        <f t="shared" si="8"/>
        <v>330.99000000000007</v>
      </c>
    </row>
    <row r="52" spans="1:12" s="1" customFormat="1" ht="15">
      <c r="A52" s="28">
        <v>6</v>
      </c>
      <c r="B52" s="16">
        <f t="shared" si="10"/>
        <v>52</v>
      </c>
      <c r="C52" s="26">
        <f aca="true" t="shared" si="11" ref="C52:C83">ROUND($C$6*(1+($C$7))^(A52-1)*20,0)/20</f>
        <v>5.9</v>
      </c>
      <c r="D52" s="30">
        <f t="shared" si="9"/>
        <v>0.5</v>
      </c>
      <c r="E52" s="40">
        <f aca="true" t="shared" si="12" ref="E52:E83">$B52*($C52+$D52)</f>
        <v>332.8</v>
      </c>
      <c r="F52" s="49">
        <f aca="true" t="shared" si="13" ref="F52:F83">$B52*($C52+$D52)*(1+$C$8)</f>
        <v>349.44000000000005</v>
      </c>
      <c r="G52" s="40">
        <f aca="true" t="shared" si="14" ref="G52:G83">$B52*($C52+$D52)*(1+$C$9)</f>
        <v>349.44000000000005</v>
      </c>
      <c r="H52" s="49">
        <f aca="true" t="shared" si="15" ref="H52:H83">$B52*($C52+$D52)*(1+$C$8+$C$9)</f>
        <v>366.08000000000004</v>
      </c>
      <c r="I52" s="40">
        <f aca="true" t="shared" si="16" ref="I52:I83">$B52*$C52</f>
        <v>306.8</v>
      </c>
      <c r="J52" s="49">
        <f aca="true" t="shared" si="17" ref="J52:J83">$B52*$C52*(1+$C$8)</f>
        <v>322.14000000000004</v>
      </c>
      <c r="K52" s="40">
        <f aca="true" t="shared" si="18" ref="K52:K83">$B52*$C52*(1+$C$9)</f>
        <v>322.14000000000004</v>
      </c>
      <c r="L52" s="49">
        <f aca="true" t="shared" si="19" ref="L52:L83">$B52*$C52*(1+$C$8+$C$9)</f>
        <v>337.48</v>
      </c>
    </row>
    <row r="53" spans="1:12" s="1" customFormat="1" ht="15">
      <c r="A53" s="28">
        <v>6</v>
      </c>
      <c r="B53" s="16">
        <f t="shared" si="10"/>
        <v>53</v>
      </c>
      <c r="C53" s="26">
        <f t="shared" si="11"/>
        <v>5.9</v>
      </c>
      <c r="D53" s="30">
        <f t="shared" si="9"/>
        <v>0.5</v>
      </c>
      <c r="E53" s="40">
        <f t="shared" si="12"/>
        <v>339.20000000000005</v>
      </c>
      <c r="F53" s="49">
        <f t="shared" si="13"/>
        <v>356.1600000000001</v>
      </c>
      <c r="G53" s="40">
        <f t="shared" si="14"/>
        <v>356.1600000000001</v>
      </c>
      <c r="H53" s="49">
        <f t="shared" si="15"/>
        <v>373.12000000000006</v>
      </c>
      <c r="I53" s="40">
        <f t="shared" si="16"/>
        <v>312.70000000000005</v>
      </c>
      <c r="J53" s="49">
        <f t="shared" si="17"/>
        <v>328.33500000000004</v>
      </c>
      <c r="K53" s="40">
        <f t="shared" si="18"/>
        <v>328.33500000000004</v>
      </c>
      <c r="L53" s="49">
        <f t="shared" si="19"/>
        <v>343.9700000000001</v>
      </c>
    </row>
    <row r="54" spans="1:12" s="1" customFormat="1" ht="15">
      <c r="A54" s="28">
        <v>6</v>
      </c>
      <c r="B54" s="16">
        <f t="shared" si="10"/>
        <v>54</v>
      </c>
      <c r="C54" s="26">
        <f t="shared" si="11"/>
        <v>5.9</v>
      </c>
      <c r="D54" s="30">
        <f t="shared" si="9"/>
        <v>0.5</v>
      </c>
      <c r="E54" s="40">
        <f t="shared" si="12"/>
        <v>345.6</v>
      </c>
      <c r="F54" s="49">
        <f t="shared" si="13"/>
        <v>362.88000000000005</v>
      </c>
      <c r="G54" s="40">
        <f t="shared" si="14"/>
        <v>362.88000000000005</v>
      </c>
      <c r="H54" s="49">
        <f t="shared" si="15"/>
        <v>380.1600000000001</v>
      </c>
      <c r="I54" s="40">
        <f t="shared" si="16"/>
        <v>318.6</v>
      </c>
      <c r="J54" s="49">
        <f t="shared" si="17"/>
        <v>334.53000000000003</v>
      </c>
      <c r="K54" s="40">
        <f t="shared" si="18"/>
        <v>334.53000000000003</v>
      </c>
      <c r="L54" s="49">
        <f t="shared" si="19"/>
        <v>350.46000000000004</v>
      </c>
    </row>
    <row r="55" spans="1:12" s="1" customFormat="1" ht="15">
      <c r="A55" s="28">
        <v>6</v>
      </c>
      <c r="B55" s="16">
        <f t="shared" si="10"/>
        <v>55</v>
      </c>
      <c r="C55" s="26">
        <f t="shared" si="11"/>
        <v>5.9</v>
      </c>
      <c r="D55" s="30">
        <f t="shared" si="9"/>
        <v>0.5</v>
      </c>
      <c r="E55" s="40">
        <f t="shared" si="12"/>
        <v>352</v>
      </c>
      <c r="F55" s="49">
        <f t="shared" si="13"/>
        <v>369.6</v>
      </c>
      <c r="G55" s="40">
        <f t="shared" si="14"/>
        <v>369.6</v>
      </c>
      <c r="H55" s="49">
        <f t="shared" si="15"/>
        <v>387.20000000000005</v>
      </c>
      <c r="I55" s="40">
        <f t="shared" si="16"/>
        <v>324.5</v>
      </c>
      <c r="J55" s="49">
        <f t="shared" si="17"/>
        <v>340.725</v>
      </c>
      <c r="K55" s="40">
        <f t="shared" si="18"/>
        <v>340.725</v>
      </c>
      <c r="L55" s="49">
        <f t="shared" si="19"/>
        <v>356.95000000000005</v>
      </c>
    </row>
    <row r="56" spans="1:12" s="1" customFormat="1" ht="15">
      <c r="A56" s="28">
        <v>6</v>
      </c>
      <c r="B56" s="16">
        <f t="shared" si="10"/>
        <v>56</v>
      </c>
      <c r="C56" s="26">
        <f t="shared" si="11"/>
        <v>5.9</v>
      </c>
      <c r="D56" s="30">
        <f t="shared" si="9"/>
        <v>0.5</v>
      </c>
      <c r="E56" s="40">
        <f t="shared" si="12"/>
        <v>358.40000000000003</v>
      </c>
      <c r="F56" s="49">
        <f t="shared" si="13"/>
        <v>376.32000000000005</v>
      </c>
      <c r="G56" s="40">
        <f t="shared" si="14"/>
        <v>376.32000000000005</v>
      </c>
      <c r="H56" s="49">
        <f t="shared" si="15"/>
        <v>394.24000000000007</v>
      </c>
      <c r="I56" s="40">
        <f t="shared" si="16"/>
        <v>330.40000000000003</v>
      </c>
      <c r="J56" s="49">
        <f t="shared" si="17"/>
        <v>346.9200000000001</v>
      </c>
      <c r="K56" s="40">
        <f t="shared" si="18"/>
        <v>346.9200000000001</v>
      </c>
      <c r="L56" s="49">
        <f t="shared" si="19"/>
        <v>363.44000000000005</v>
      </c>
    </row>
    <row r="57" spans="1:12" s="1" customFormat="1" ht="15">
      <c r="A57" s="28">
        <v>6</v>
      </c>
      <c r="B57" s="16">
        <f t="shared" si="10"/>
        <v>57</v>
      </c>
      <c r="C57" s="26">
        <f t="shared" si="11"/>
        <v>5.9</v>
      </c>
      <c r="D57" s="30">
        <f t="shared" si="9"/>
        <v>0.5</v>
      </c>
      <c r="E57" s="40">
        <f t="shared" si="12"/>
        <v>364.8</v>
      </c>
      <c r="F57" s="49">
        <f t="shared" si="13"/>
        <v>383.04</v>
      </c>
      <c r="G57" s="40">
        <f t="shared" si="14"/>
        <v>383.04</v>
      </c>
      <c r="H57" s="49">
        <f t="shared" si="15"/>
        <v>401.28000000000003</v>
      </c>
      <c r="I57" s="40">
        <f t="shared" si="16"/>
        <v>336.3</v>
      </c>
      <c r="J57" s="49">
        <f t="shared" si="17"/>
        <v>353.115</v>
      </c>
      <c r="K57" s="40">
        <f t="shared" si="18"/>
        <v>353.115</v>
      </c>
      <c r="L57" s="49">
        <f t="shared" si="19"/>
        <v>369.93000000000006</v>
      </c>
    </row>
    <row r="58" spans="1:12" s="1" customFormat="1" ht="15">
      <c r="A58" s="28">
        <v>6</v>
      </c>
      <c r="B58" s="16">
        <f t="shared" si="10"/>
        <v>58</v>
      </c>
      <c r="C58" s="26">
        <f t="shared" si="11"/>
        <v>5.9</v>
      </c>
      <c r="D58" s="30">
        <f t="shared" si="9"/>
        <v>0.5</v>
      </c>
      <c r="E58" s="40">
        <f t="shared" si="12"/>
        <v>371.20000000000005</v>
      </c>
      <c r="F58" s="49">
        <f t="shared" si="13"/>
        <v>389.76000000000005</v>
      </c>
      <c r="G58" s="40">
        <f t="shared" si="14"/>
        <v>389.76000000000005</v>
      </c>
      <c r="H58" s="49">
        <f t="shared" si="15"/>
        <v>408.3200000000001</v>
      </c>
      <c r="I58" s="40">
        <f t="shared" si="16"/>
        <v>342.20000000000005</v>
      </c>
      <c r="J58" s="49">
        <f t="shared" si="17"/>
        <v>359.31000000000006</v>
      </c>
      <c r="K58" s="40">
        <f t="shared" si="18"/>
        <v>359.31000000000006</v>
      </c>
      <c r="L58" s="49">
        <f t="shared" si="19"/>
        <v>376.4200000000001</v>
      </c>
    </row>
    <row r="59" spans="1:12" s="1" customFormat="1" ht="15">
      <c r="A59" s="28">
        <v>6</v>
      </c>
      <c r="B59" s="16">
        <f t="shared" si="10"/>
        <v>59</v>
      </c>
      <c r="C59" s="26">
        <f t="shared" si="11"/>
        <v>5.9</v>
      </c>
      <c r="D59" s="30">
        <f t="shared" si="9"/>
        <v>0.5</v>
      </c>
      <c r="E59" s="40">
        <f t="shared" si="12"/>
        <v>377.6</v>
      </c>
      <c r="F59" s="49">
        <f t="shared" si="13"/>
        <v>396.48</v>
      </c>
      <c r="G59" s="40">
        <f t="shared" si="14"/>
        <v>396.48</v>
      </c>
      <c r="H59" s="49">
        <f t="shared" si="15"/>
        <v>415.36000000000007</v>
      </c>
      <c r="I59" s="40">
        <f t="shared" si="16"/>
        <v>348.1</v>
      </c>
      <c r="J59" s="49">
        <f t="shared" si="17"/>
        <v>365.50500000000005</v>
      </c>
      <c r="K59" s="40">
        <f t="shared" si="18"/>
        <v>365.50500000000005</v>
      </c>
      <c r="L59" s="49">
        <f t="shared" si="19"/>
        <v>382.9100000000001</v>
      </c>
    </row>
    <row r="60" spans="1:12" s="1" customFormat="1" ht="15">
      <c r="A60" s="28">
        <v>7</v>
      </c>
      <c r="B60" s="16">
        <f t="shared" si="10"/>
        <v>60</v>
      </c>
      <c r="C60" s="26">
        <f t="shared" si="11"/>
        <v>6.1</v>
      </c>
      <c r="D60" s="30">
        <f t="shared" si="9"/>
        <v>0.6000000000000001</v>
      </c>
      <c r="E60" s="40">
        <f t="shared" si="12"/>
        <v>401.99999999999994</v>
      </c>
      <c r="F60" s="49">
        <f t="shared" si="13"/>
        <v>422.09999999999997</v>
      </c>
      <c r="G60" s="40">
        <f t="shared" si="14"/>
        <v>422.09999999999997</v>
      </c>
      <c r="H60" s="49">
        <f t="shared" si="15"/>
        <v>442.2</v>
      </c>
      <c r="I60" s="40">
        <f t="shared" si="16"/>
        <v>366</v>
      </c>
      <c r="J60" s="49">
        <f t="shared" si="17"/>
        <v>384.3</v>
      </c>
      <c r="K60" s="40">
        <f t="shared" si="18"/>
        <v>384.3</v>
      </c>
      <c r="L60" s="49">
        <f t="shared" si="19"/>
        <v>402.6</v>
      </c>
    </row>
    <row r="61" spans="1:12" s="1" customFormat="1" ht="15">
      <c r="A61" s="28">
        <v>7</v>
      </c>
      <c r="B61" s="16">
        <f t="shared" si="10"/>
        <v>61</v>
      </c>
      <c r="C61" s="26">
        <f t="shared" si="11"/>
        <v>6.1</v>
      </c>
      <c r="D61" s="30">
        <f t="shared" si="9"/>
        <v>0.6000000000000001</v>
      </c>
      <c r="E61" s="40">
        <f t="shared" si="12"/>
        <v>408.69999999999993</v>
      </c>
      <c r="F61" s="49">
        <f t="shared" si="13"/>
        <v>429.13499999999993</v>
      </c>
      <c r="G61" s="40">
        <f t="shared" si="14"/>
        <v>429.13499999999993</v>
      </c>
      <c r="H61" s="49">
        <f t="shared" si="15"/>
        <v>449.56999999999994</v>
      </c>
      <c r="I61" s="40">
        <f t="shared" si="16"/>
        <v>372.09999999999997</v>
      </c>
      <c r="J61" s="49">
        <f t="shared" si="17"/>
        <v>390.705</v>
      </c>
      <c r="K61" s="40">
        <f t="shared" si="18"/>
        <v>390.705</v>
      </c>
      <c r="L61" s="49">
        <f t="shared" si="19"/>
        <v>409.31</v>
      </c>
    </row>
    <row r="62" spans="1:12" s="1" customFormat="1" ht="15">
      <c r="A62" s="28">
        <v>7</v>
      </c>
      <c r="B62" s="16">
        <f t="shared" si="10"/>
        <v>62</v>
      </c>
      <c r="C62" s="26">
        <f t="shared" si="11"/>
        <v>6.1</v>
      </c>
      <c r="D62" s="30">
        <f t="shared" si="9"/>
        <v>0.6000000000000001</v>
      </c>
      <c r="E62" s="40">
        <f t="shared" si="12"/>
        <v>415.4</v>
      </c>
      <c r="F62" s="49">
        <f t="shared" si="13"/>
        <v>436.17</v>
      </c>
      <c r="G62" s="40">
        <f t="shared" si="14"/>
        <v>436.17</v>
      </c>
      <c r="H62" s="49">
        <f t="shared" si="15"/>
        <v>456.94</v>
      </c>
      <c r="I62" s="40">
        <f t="shared" si="16"/>
        <v>378.2</v>
      </c>
      <c r="J62" s="49">
        <f t="shared" si="17"/>
        <v>397.11</v>
      </c>
      <c r="K62" s="40">
        <f t="shared" si="18"/>
        <v>397.11</v>
      </c>
      <c r="L62" s="49">
        <f t="shared" si="19"/>
        <v>416.02000000000004</v>
      </c>
    </row>
    <row r="63" spans="1:12" s="1" customFormat="1" ht="15">
      <c r="A63" s="28">
        <v>7</v>
      </c>
      <c r="B63" s="16">
        <f t="shared" si="10"/>
        <v>63</v>
      </c>
      <c r="C63" s="26">
        <f t="shared" si="11"/>
        <v>6.1</v>
      </c>
      <c r="D63" s="30">
        <f t="shared" si="9"/>
        <v>0.6000000000000001</v>
      </c>
      <c r="E63" s="40">
        <f t="shared" si="12"/>
        <v>422.09999999999997</v>
      </c>
      <c r="F63" s="49">
        <f t="shared" si="13"/>
        <v>443.205</v>
      </c>
      <c r="G63" s="40">
        <f t="shared" si="14"/>
        <v>443.205</v>
      </c>
      <c r="H63" s="49">
        <f t="shared" si="15"/>
        <v>464.31</v>
      </c>
      <c r="I63" s="40">
        <f t="shared" si="16"/>
        <v>384.29999999999995</v>
      </c>
      <c r="J63" s="49">
        <f t="shared" si="17"/>
        <v>403.515</v>
      </c>
      <c r="K63" s="40">
        <f t="shared" si="18"/>
        <v>403.515</v>
      </c>
      <c r="L63" s="49">
        <f t="shared" si="19"/>
        <v>422.72999999999996</v>
      </c>
    </row>
    <row r="64" spans="1:12" s="1" customFormat="1" ht="15">
      <c r="A64" s="28">
        <v>7</v>
      </c>
      <c r="B64" s="16">
        <f t="shared" si="10"/>
        <v>64</v>
      </c>
      <c r="C64" s="26">
        <f t="shared" si="11"/>
        <v>6.1</v>
      </c>
      <c r="D64" s="30">
        <f t="shared" si="9"/>
        <v>0.6000000000000001</v>
      </c>
      <c r="E64" s="40">
        <f t="shared" si="12"/>
        <v>428.79999999999995</v>
      </c>
      <c r="F64" s="49">
        <f t="shared" si="13"/>
        <v>450.23999999999995</v>
      </c>
      <c r="G64" s="40">
        <f t="shared" si="14"/>
        <v>450.23999999999995</v>
      </c>
      <c r="H64" s="49">
        <f t="shared" si="15"/>
        <v>471.68</v>
      </c>
      <c r="I64" s="40">
        <f t="shared" si="16"/>
        <v>390.4</v>
      </c>
      <c r="J64" s="49">
        <f t="shared" si="17"/>
        <v>409.92</v>
      </c>
      <c r="K64" s="40">
        <f t="shared" si="18"/>
        <v>409.92</v>
      </c>
      <c r="L64" s="49">
        <f t="shared" si="19"/>
        <v>429.44</v>
      </c>
    </row>
    <row r="65" spans="1:12" s="1" customFormat="1" ht="15">
      <c r="A65" s="28">
        <v>7</v>
      </c>
      <c r="B65" s="16">
        <f t="shared" si="10"/>
        <v>65</v>
      </c>
      <c r="C65" s="26">
        <f t="shared" si="11"/>
        <v>6.1</v>
      </c>
      <c r="D65" s="30">
        <f t="shared" si="9"/>
        <v>0.6000000000000001</v>
      </c>
      <c r="E65" s="40">
        <f t="shared" si="12"/>
        <v>435.49999999999994</v>
      </c>
      <c r="F65" s="49">
        <f t="shared" si="13"/>
        <v>457.275</v>
      </c>
      <c r="G65" s="40">
        <f t="shared" si="14"/>
        <v>457.275</v>
      </c>
      <c r="H65" s="49">
        <f t="shared" si="15"/>
        <v>479.04999999999995</v>
      </c>
      <c r="I65" s="40">
        <f t="shared" si="16"/>
        <v>396.5</v>
      </c>
      <c r="J65" s="49">
        <f t="shared" si="17"/>
        <v>416.32500000000005</v>
      </c>
      <c r="K65" s="40">
        <f t="shared" si="18"/>
        <v>416.32500000000005</v>
      </c>
      <c r="L65" s="49">
        <f t="shared" si="19"/>
        <v>436.15000000000003</v>
      </c>
    </row>
    <row r="66" spans="1:12" s="1" customFormat="1" ht="15">
      <c r="A66" s="28">
        <v>7</v>
      </c>
      <c r="B66" s="16">
        <f t="shared" si="10"/>
        <v>66</v>
      </c>
      <c r="C66" s="26">
        <f t="shared" si="11"/>
        <v>6.1</v>
      </c>
      <c r="D66" s="30">
        <f t="shared" si="9"/>
        <v>0.6000000000000001</v>
      </c>
      <c r="E66" s="40">
        <f t="shared" si="12"/>
        <v>442.19999999999993</v>
      </c>
      <c r="F66" s="49">
        <f t="shared" si="13"/>
        <v>464.30999999999995</v>
      </c>
      <c r="G66" s="40">
        <f t="shared" si="14"/>
        <v>464.30999999999995</v>
      </c>
      <c r="H66" s="49">
        <f t="shared" si="15"/>
        <v>486.41999999999996</v>
      </c>
      <c r="I66" s="40">
        <f t="shared" si="16"/>
        <v>402.59999999999997</v>
      </c>
      <c r="J66" s="49">
        <f t="shared" si="17"/>
        <v>422.72999999999996</v>
      </c>
      <c r="K66" s="40">
        <f t="shared" si="18"/>
        <v>422.72999999999996</v>
      </c>
      <c r="L66" s="49">
        <f t="shared" si="19"/>
        <v>442.86</v>
      </c>
    </row>
    <row r="67" spans="1:12" s="1" customFormat="1" ht="15">
      <c r="A67" s="28">
        <v>7</v>
      </c>
      <c r="B67" s="16">
        <f t="shared" si="10"/>
        <v>67</v>
      </c>
      <c r="C67" s="26">
        <f t="shared" si="11"/>
        <v>6.1</v>
      </c>
      <c r="D67" s="30">
        <f t="shared" si="9"/>
        <v>0.6000000000000001</v>
      </c>
      <c r="E67" s="40">
        <f t="shared" si="12"/>
        <v>448.9</v>
      </c>
      <c r="F67" s="49">
        <f t="shared" si="13"/>
        <v>471.34499999999997</v>
      </c>
      <c r="G67" s="40">
        <f t="shared" si="14"/>
        <v>471.34499999999997</v>
      </c>
      <c r="H67" s="49">
        <f t="shared" si="15"/>
        <v>493.79</v>
      </c>
      <c r="I67" s="40">
        <f t="shared" si="16"/>
        <v>408.7</v>
      </c>
      <c r="J67" s="49">
        <f t="shared" si="17"/>
        <v>429.135</v>
      </c>
      <c r="K67" s="40">
        <f t="shared" si="18"/>
        <v>429.135</v>
      </c>
      <c r="L67" s="49">
        <f t="shared" si="19"/>
        <v>449.57000000000005</v>
      </c>
    </row>
    <row r="68" spans="1:12" s="1" customFormat="1" ht="15">
      <c r="A68" s="28">
        <v>7</v>
      </c>
      <c r="B68" s="16">
        <f t="shared" si="10"/>
        <v>68</v>
      </c>
      <c r="C68" s="26">
        <f t="shared" si="11"/>
        <v>6.1</v>
      </c>
      <c r="D68" s="30">
        <f t="shared" si="9"/>
        <v>0.6000000000000001</v>
      </c>
      <c r="E68" s="40">
        <f t="shared" si="12"/>
        <v>455.59999999999997</v>
      </c>
      <c r="F68" s="49">
        <f t="shared" si="13"/>
        <v>478.38</v>
      </c>
      <c r="G68" s="40">
        <f t="shared" si="14"/>
        <v>478.38</v>
      </c>
      <c r="H68" s="49">
        <f t="shared" si="15"/>
        <v>501.16</v>
      </c>
      <c r="I68" s="40">
        <f t="shared" si="16"/>
        <v>414.79999999999995</v>
      </c>
      <c r="J68" s="49">
        <f t="shared" si="17"/>
        <v>435.53999999999996</v>
      </c>
      <c r="K68" s="40">
        <f t="shared" si="18"/>
        <v>435.53999999999996</v>
      </c>
      <c r="L68" s="49">
        <f t="shared" si="19"/>
        <v>456.28</v>
      </c>
    </row>
    <row r="69" spans="1:12" s="1" customFormat="1" ht="15">
      <c r="A69" s="28">
        <v>7</v>
      </c>
      <c r="B69" s="16">
        <f t="shared" si="10"/>
        <v>69</v>
      </c>
      <c r="C69" s="26">
        <f t="shared" si="11"/>
        <v>6.1</v>
      </c>
      <c r="D69" s="30">
        <f t="shared" si="9"/>
        <v>0.6000000000000001</v>
      </c>
      <c r="E69" s="40">
        <f t="shared" si="12"/>
        <v>462.29999999999995</v>
      </c>
      <c r="F69" s="49">
        <f t="shared" si="13"/>
        <v>485.41499999999996</v>
      </c>
      <c r="G69" s="40">
        <f t="shared" si="14"/>
        <v>485.41499999999996</v>
      </c>
      <c r="H69" s="49">
        <f t="shared" si="15"/>
        <v>508.53</v>
      </c>
      <c r="I69" s="40">
        <f t="shared" si="16"/>
        <v>420.9</v>
      </c>
      <c r="J69" s="49">
        <f t="shared" si="17"/>
        <v>441.945</v>
      </c>
      <c r="K69" s="40">
        <f t="shared" si="18"/>
        <v>441.945</v>
      </c>
      <c r="L69" s="49">
        <f t="shared" si="19"/>
        <v>462.99</v>
      </c>
    </row>
    <row r="70" spans="1:12" s="1" customFormat="1" ht="15">
      <c r="A70" s="28">
        <v>8</v>
      </c>
      <c r="B70" s="16">
        <f t="shared" si="10"/>
        <v>70</v>
      </c>
      <c r="C70" s="26">
        <f t="shared" si="11"/>
        <v>6.35</v>
      </c>
      <c r="D70" s="30">
        <f t="shared" si="9"/>
        <v>0.7000000000000001</v>
      </c>
      <c r="E70" s="40">
        <f t="shared" si="12"/>
        <v>493.5</v>
      </c>
      <c r="F70" s="49">
        <f t="shared" si="13"/>
        <v>518.1750000000001</v>
      </c>
      <c r="G70" s="40">
        <f t="shared" si="14"/>
        <v>518.1750000000001</v>
      </c>
      <c r="H70" s="49">
        <f t="shared" si="15"/>
        <v>542.85</v>
      </c>
      <c r="I70" s="40">
        <f t="shared" si="16"/>
        <v>444.5</v>
      </c>
      <c r="J70" s="49">
        <f t="shared" si="17"/>
        <v>466.725</v>
      </c>
      <c r="K70" s="40">
        <f t="shared" si="18"/>
        <v>466.725</v>
      </c>
      <c r="L70" s="49">
        <f t="shared" si="19"/>
        <v>488.95000000000005</v>
      </c>
    </row>
    <row r="71" spans="1:12" s="1" customFormat="1" ht="15">
      <c r="A71" s="28">
        <v>8</v>
      </c>
      <c r="B71" s="16">
        <f t="shared" si="10"/>
        <v>71</v>
      </c>
      <c r="C71" s="26">
        <f t="shared" si="11"/>
        <v>6.35</v>
      </c>
      <c r="D71" s="30">
        <f t="shared" si="9"/>
        <v>0.7000000000000001</v>
      </c>
      <c r="E71" s="40">
        <f t="shared" si="12"/>
        <v>500.55</v>
      </c>
      <c r="F71" s="49">
        <f t="shared" si="13"/>
        <v>525.5775</v>
      </c>
      <c r="G71" s="40">
        <f t="shared" si="14"/>
        <v>525.5775</v>
      </c>
      <c r="H71" s="49">
        <f t="shared" si="15"/>
        <v>550.605</v>
      </c>
      <c r="I71" s="40">
        <f t="shared" si="16"/>
        <v>450.84999999999997</v>
      </c>
      <c r="J71" s="49">
        <f t="shared" si="17"/>
        <v>473.3925</v>
      </c>
      <c r="K71" s="40">
        <f t="shared" si="18"/>
        <v>473.3925</v>
      </c>
      <c r="L71" s="49">
        <f t="shared" si="19"/>
        <v>495.935</v>
      </c>
    </row>
    <row r="72" spans="1:12" s="1" customFormat="1" ht="15">
      <c r="A72" s="28">
        <v>8</v>
      </c>
      <c r="B72" s="16">
        <f t="shared" si="10"/>
        <v>72</v>
      </c>
      <c r="C72" s="26">
        <f t="shared" si="11"/>
        <v>6.35</v>
      </c>
      <c r="D72" s="30">
        <f t="shared" si="9"/>
        <v>0.7000000000000001</v>
      </c>
      <c r="E72" s="40">
        <f t="shared" si="12"/>
        <v>507.59999999999997</v>
      </c>
      <c r="F72" s="49">
        <f t="shared" si="13"/>
        <v>532.98</v>
      </c>
      <c r="G72" s="40">
        <f t="shared" si="14"/>
        <v>532.98</v>
      </c>
      <c r="H72" s="49">
        <f t="shared" si="15"/>
        <v>558.36</v>
      </c>
      <c r="I72" s="40">
        <f t="shared" si="16"/>
        <v>457.2</v>
      </c>
      <c r="J72" s="49">
        <f t="shared" si="17"/>
        <v>480.06</v>
      </c>
      <c r="K72" s="40">
        <f t="shared" si="18"/>
        <v>480.06</v>
      </c>
      <c r="L72" s="49">
        <f t="shared" si="19"/>
        <v>502.92</v>
      </c>
    </row>
    <row r="73" spans="1:12" s="1" customFormat="1" ht="15">
      <c r="A73" s="28">
        <v>8</v>
      </c>
      <c r="B73" s="16">
        <f t="shared" si="10"/>
        <v>73</v>
      </c>
      <c r="C73" s="26">
        <f t="shared" si="11"/>
        <v>6.35</v>
      </c>
      <c r="D73" s="30">
        <f t="shared" si="9"/>
        <v>0.7000000000000001</v>
      </c>
      <c r="E73" s="40">
        <f t="shared" si="12"/>
        <v>514.65</v>
      </c>
      <c r="F73" s="49">
        <f t="shared" si="13"/>
        <v>540.3825</v>
      </c>
      <c r="G73" s="40">
        <f t="shared" si="14"/>
        <v>540.3825</v>
      </c>
      <c r="H73" s="49">
        <f t="shared" si="15"/>
        <v>566.115</v>
      </c>
      <c r="I73" s="40">
        <f t="shared" si="16"/>
        <v>463.54999999999995</v>
      </c>
      <c r="J73" s="49">
        <f t="shared" si="17"/>
        <v>486.72749999999996</v>
      </c>
      <c r="K73" s="40">
        <f t="shared" si="18"/>
        <v>486.72749999999996</v>
      </c>
      <c r="L73" s="49">
        <f t="shared" si="19"/>
        <v>509.905</v>
      </c>
    </row>
    <row r="74" spans="1:12" s="1" customFormat="1" ht="15">
      <c r="A74" s="28">
        <v>8</v>
      </c>
      <c r="B74" s="16">
        <f t="shared" si="10"/>
        <v>74</v>
      </c>
      <c r="C74" s="26">
        <f t="shared" si="11"/>
        <v>6.35</v>
      </c>
      <c r="D74" s="30">
        <f t="shared" si="9"/>
        <v>0.7000000000000001</v>
      </c>
      <c r="E74" s="40">
        <f t="shared" si="12"/>
        <v>521.6999999999999</v>
      </c>
      <c r="F74" s="49">
        <f t="shared" si="13"/>
        <v>547.785</v>
      </c>
      <c r="G74" s="40">
        <f t="shared" si="14"/>
        <v>547.785</v>
      </c>
      <c r="H74" s="49">
        <f t="shared" si="15"/>
        <v>573.87</v>
      </c>
      <c r="I74" s="40">
        <f t="shared" si="16"/>
        <v>469.9</v>
      </c>
      <c r="J74" s="49">
        <f t="shared" si="17"/>
        <v>493.395</v>
      </c>
      <c r="K74" s="40">
        <f t="shared" si="18"/>
        <v>493.395</v>
      </c>
      <c r="L74" s="49">
        <f t="shared" si="19"/>
        <v>516.89</v>
      </c>
    </row>
    <row r="75" spans="1:12" s="1" customFormat="1" ht="15">
      <c r="A75" s="28">
        <v>8</v>
      </c>
      <c r="B75" s="16">
        <f t="shared" si="10"/>
        <v>75</v>
      </c>
      <c r="C75" s="26">
        <f t="shared" si="11"/>
        <v>6.35</v>
      </c>
      <c r="D75" s="30">
        <f t="shared" si="9"/>
        <v>0.7000000000000001</v>
      </c>
      <c r="E75" s="40">
        <f t="shared" si="12"/>
        <v>528.75</v>
      </c>
      <c r="F75" s="49">
        <f t="shared" si="13"/>
        <v>555.1875</v>
      </c>
      <c r="G75" s="40">
        <f t="shared" si="14"/>
        <v>555.1875</v>
      </c>
      <c r="H75" s="49">
        <f t="shared" si="15"/>
        <v>581.625</v>
      </c>
      <c r="I75" s="40">
        <f t="shared" si="16"/>
        <v>476.25</v>
      </c>
      <c r="J75" s="49">
        <f t="shared" si="17"/>
        <v>500.0625</v>
      </c>
      <c r="K75" s="40">
        <f t="shared" si="18"/>
        <v>500.0625</v>
      </c>
      <c r="L75" s="49">
        <f t="shared" si="19"/>
        <v>523.875</v>
      </c>
    </row>
    <row r="76" spans="1:12" s="1" customFormat="1" ht="15">
      <c r="A76" s="28">
        <v>8</v>
      </c>
      <c r="B76" s="16">
        <f t="shared" si="10"/>
        <v>76</v>
      </c>
      <c r="C76" s="26">
        <f t="shared" si="11"/>
        <v>6.35</v>
      </c>
      <c r="D76" s="30">
        <f t="shared" si="9"/>
        <v>0.7000000000000001</v>
      </c>
      <c r="E76" s="40">
        <f t="shared" si="12"/>
        <v>535.8</v>
      </c>
      <c r="F76" s="49">
        <f t="shared" si="13"/>
        <v>562.59</v>
      </c>
      <c r="G76" s="40">
        <f t="shared" si="14"/>
        <v>562.59</v>
      </c>
      <c r="H76" s="49">
        <f t="shared" si="15"/>
        <v>589.38</v>
      </c>
      <c r="I76" s="40">
        <f t="shared" si="16"/>
        <v>482.59999999999997</v>
      </c>
      <c r="J76" s="49">
        <f t="shared" si="17"/>
        <v>506.72999999999996</v>
      </c>
      <c r="K76" s="40">
        <f t="shared" si="18"/>
        <v>506.72999999999996</v>
      </c>
      <c r="L76" s="49">
        <f t="shared" si="19"/>
        <v>530.86</v>
      </c>
    </row>
    <row r="77" spans="1:12" s="1" customFormat="1" ht="15">
      <c r="A77" s="28">
        <v>8</v>
      </c>
      <c r="B77" s="16">
        <f t="shared" si="10"/>
        <v>77</v>
      </c>
      <c r="C77" s="26">
        <f t="shared" si="11"/>
        <v>6.35</v>
      </c>
      <c r="D77" s="30">
        <f t="shared" si="9"/>
        <v>0.7000000000000001</v>
      </c>
      <c r="E77" s="40">
        <f t="shared" si="12"/>
        <v>542.85</v>
      </c>
      <c r="F77" s="49">
        <f t="shared" si="13"/>
        <v>569.9925000000001</v>
      </c>
      <c r="G77" s="40">
        <f t="shared" si="14"/>
        <v>569.9925000000001</v>
      </c>
      <c r="H77" s="49">
        <f t="shared" si="15"/>
        <v>597.1350000000001</v>
      </c>
      <c r="I77" s="40">
        <f t="shared" si="16"/>
        <v>488.95</v>
      </c>
      <c r="J77" s="49">
        <f t="shared" si="17"/>
        <v>513.3975</v>
      </c>
      <c r="K77" s="40">
        <f t="shared" si="18"/>
        <v>513.3975</v>
      </c>
      <c r="L77" s="49">
        <f t="shared" si="19"/>
        <v>537.845</v>
      </c>
    </row>
    <row r="78" spans="1:12" s="1" customFormat="1" ht="15">
      <c r="A78" s="28">
        <v>8</v>
      </c>
      <c r="B78" s="16">
        <f t="shared" si="10"/>
        <v>78</v>
      </c>
      <c r="C78" s="26">
        <f t="shared" si="11"/>
        <v>6.35</v>
      </c>
      <c r="D78" s="30">
        <f t="shared" si="9"/>
        <v>0.7000000000000001</v>
      </c>
      <c r="E78" s="40">
        <f t="shared" si="12"/>
        <v>549.9</v>
      </c>
      <c r="F78" s="49">
        <f t="shared" si="13"/>
        <v>577.395</v>
      </c>
      <c r="G78" s="40">
        <f t="shared" si="14"/>
        <v>577.395</v>
      </c>
      <c r="H78" s="49">
        <f t="shared" si="15"/>
        <v>604.89</v>
      </c>
      <c r="I78" s="40">
        <f t="shared" si="16"/>
        <v>495.29999999999995</v>
      </c>
      <c r="J78" s="49">
        <f t="shared" si="17"/>
        <v>520.0649999999999</v>
      </c>
      <c r="K78" s="40">
        <f t="shared" si="18"/>
        <v>520.0649999999999</v>
      </c>
      <c r="L78" s="49">
        <f t="shared" si="19"/>
        <v>544.83</v>
      </c>
    </row>
    <row r="79" spans="1:12" s="1" customFormat="1" ht="15">
      <c r="A79" s="28">
        <v>8</v>
      </c>
      <c r="B79" s="16">
        <f t="shared" si="10"/>
        <v>79</v>
      </c>
      <c r="C79" s="26">
        <f t="shared" si="11"/>
        <v>6.35</v>
      </c>
      <c r="D79" s="30">
        <f t="shared" si="9"/>
        <v>0.7000000000000001</v>
      </c>
      <c r="E79" s="40">
        <f t="shared" si="12"/>
        <v>556.9499999999999</v>
      </c>
      <c r="F79" s="49">
        <f t="shared" si="13"/>
        <v>584.7974999999999</v>
      </c>
      <c r="G79" s="40">
        <f t="shared" si="14"/>
        <v>584.7974999999999</v>
      </c>
      <c r="H79" s="49">
        <f t="shared" si="15"/>
        <v>612.645</v>
      </c>
      <c r="I79" s="40">
        <f t="shared" si="16"/>
        <v>501.65</v>
      </c>
      <c r="J79" s="49">
        <f t="shared" si="17"/>
        <v>526.7325</v>
      </c>
      <c r="K79" s="40">
        <f t="shared" si="18"/>
        <v>526.7325</v>
      </c>
      <c r="L79" s="49">
        <f t="shared" si="19"/>
        <v>551.815</v>
      </c>
    </row>
    <row r="80" spans="1:12" s="1" customFormat="1" ht="15">
      <c r="A80" s="28">
        <v>9</v>
      </c>
      <c r="B80" s="16">
        <f t="shared" si="10"/>
        <v>80</v>
      </c>
      <c r="C80" s="26">
        <f t="shared" si="11"/>
        <v>6.6</v>
      </c>
      <c r="D80" s="30">
        <f t="shared" si="9"/>
        <v>0.8</v>
      </c>
      <c r="E80" s="40">
        <f t="shared" si="12"/>
        <v>592</v>
      </c>
      <c r="F80" s="49">
        <f t="shared" si="13"/>
        <v>621.6</v>
      </c>
      <c r="G80" s="40">
        <f t="shared" si="14"/>
        <v>621.6</v>
      </c>
      <c r="H80" s="49">
        <f t="shared" si="15"/>
        <v>651.2</v>
      </c>
      <c r="I80" s="40">
        <f t="shared" si="16"/>
        <v>528</v>
      </c>
      <c r="J80" s="49">
        <f t="shared" si="17"/>
        <v>554.4</v>
      </c>
      <c r="K80" s="40">
        <f t="shared" si="18"/>
        <v>554.4</v>
      </c>
      <c r="L80" s="49">
        <f t="shared" si="19"/>
        <v>580.8000000000001</v>
      </c>
    </row>
    <row r="81" spans="1:12" s="1" customFormat="1" ht="15">
      <c r="A81" s="28">
        <v>9</v>
      </c>
      <c r="B81" s="16">
        <f t="shared" si="10"/>
        <v>81</v>
      </c>
      <c r="C81" s="26">
        <f t="shared" si="11"/>
        <v>6.6</v>
      </c>
      <c r="D81" s="30">
        <f t="shared" si="9"/>
        <v>0.8</v>
      </c>
      <c r="E81" s="40">
        <f t="shared" si="12"/>
        <v>599.4</v>
      </c>
      <c r="F81" s="49">
        <f t="shared" si="13"/>
        <v>629.37</v>
      </c>
      <c r="G81" s="40">
        <f t="shared" si="14"/>
        <v>629.37</v>
      </c>
      <c r="H81" s="49">
        <f t="shared" si="15"/>
        <v>659.34</v>
      </c>
      <c r="I81" s="40">
        <f t="shared" si="16"/>
        <v>534.6</v>
      </c>
      <c r="J81" s="49">
        <f t="shared" si="17"/>
        <v>561.33</v>
      </c>
      <c r="K81" s="40">
        <f t="shared" si="18"/>
        <v>561.33</v>
      </c>
      <c r="L81" s="49">
        <f t="shared" si="19"/>
        <v>588.0600000000001</v>
      </c>
    </row>
    <row r="82" spans="1:12" s="1" customFormat="1" ht="15">
      <c r="A82" s="28">
        <v>9</v>
      </c>
      <c r="B82" s="16">
        <f t="shared" si="10"/>
        <v>82</v>
      </c>
      <c r="C82" s="26">
        <f t="shared" si="11"/>
        <v>6.6</v>
      </c>
      <c r="D82" s="30">
        <f t="shared" si="9"/>
        <v>0.8</v>
      </c>
      <c r="E82" s="40">
        <f t="shared" si="12"/>
        <v>606.8</v>
      </c>
      <c r="F82" s="49">
        <f t="shared" si="13"/>
        <v>637.14</v>
      </c>
      <c r="G82" s="40">
        <f t="shared" si="14"/>
        <v>637.14</v>
      </c>
      <c r="H82" s="49">
        <f t="shared" si="15"/>
        <v>667.48</v>
      </c>
      <c r="I82" s="40">
        <f t="shared" si="16"/>
        <v>541.1999999999999</v>
      </c>
      <c r="J82" s="49">
        <f t="shared" si="17"/>
        <v>568.26</v>
      </c>
      <c r="K82" s="40">
        <f t="shared" si="18"/>
        <v>568.26</v>
      </c>
      <c r="L82" s="49">
        <f t="shared" si="19"/>
        <v>595.3199999999999</v>
      </c>
    </row>
    <row r="83" spans="1:12" s="1" customFormat="1" ht="15">
      <c r="A83" s="28">
        <v>9</v>
      </c>
      <c r="B83" s="16">
        <f t="shared" si="10"/>
        <v>83</v>
      </c>
      <c r="C83" s="26">
        <f t="shared" si="11"/>
        <v>6.6</v>
      </c>
      <c r="D83" s="30">
        <f t="shared" si="9"/>
        <v>0.8</v>
      </c>
      <c r="E83" s="40">
        <f t="shared" si="12"/>
        <v>614.1999999999999</v>
      </c>
      <c r="F83" s="49">
        <f t="shared" si="13"/>
        <v>644.91</v>
      </c>
      <c r="G83" s="40">
        <f t="shared" si="14"/>
        <v>644.91</v>
      </c>
      <c r="H83" s="49">
        <f t="shared" si="15"/>
        <v>675.62</v>
      </c>
      <c r="I83" s="40">
        <f t="shared" si="16"/>
        <v>547.8</v>
      </c>
      <c r="J83" s="49">
        <f t="shared" si="17"/>
        <v>575.1899999999999</v>
      </c>
      <c r="K83" s="40">
        <f t="shared" si="18"/>
        <v>575.1899999999999</v>
      </c>
      <c r="L83" s="49">
        <f t="shared" si="19"/>
        <v>602.58</v>
      </c>
    </row>
    <row r="84" spans="1:12" s="1" customFormat="1" ht="15">
      <c r="A84" s="28">
        <v>9</v>
      </c>
      <c r="B84" s="16">
        <f t="shared" si="10"/>
        <v>84</v>
      </c>
      <c r="C84" s="26">
        <f aca="true" t="shared" si="20" ref="C84:C89">ROUND($C$6*(1+($C$7))^(A84-1)*20,0)/20</f>
        <v>6.6</v>
      </c>
      <c r="D84" s="30">
        <f t="shared" si="9"/>
        <v>0.8</v>
      </c>
      <c r="E84" s="40">
        <f aca="true" t="shared" si="21" ref="E84:E89">$B84*($C84+$D84)</f>
        <v>621.5999999999999</v>
      </c>
      <c r="F84" s="49">
        <f aca="true" t="shared" si="22" ref="F84:F89">$B84*($C84+$D84)*(1+$C$8)</f>
        <v>652.68</v>
      </c>
      <c r="G84" s="40">
        <f aca="true" t="shared" si="23" ref="G84:G89">$B84*($C84+$D84)*(1+$C$9)</f>
        <v>652.68</v>
      </c>
      <c r="H84" s="49">
        <f aca="true" t="shared" si="24" ref="H84:H89">$B84*($C84+$D84)*(1+$C$8+$C$9)</f>
        <v>683.76</v>
      </c>
      <c r="I84" s="40">
        <f aca="true" t="shared" si="25" ref="I84:I89">$B84*$C84</f>
        <v>554.4</v>
      </c>
      <c r="J84" s="49">
        <f aca="true" t="shared" si="26" ref="J84:J89">$B84*$C84*(1+$C$8)</f>
        <v>582.12</v>
      </c>
      <c r="K84" s="40">
        <f aca="true" t="shared" si="27" ref="K84:K89">$B84*$C84*(1+$C$9)</f>
        <v>582.12</v>
      </c>
      <c r="L84" s="49">
        <f aca="true" t="shared" si="28" ref="L84:L89">$B84*$C84*(1+$C$8+$C$9)</f>
        <v>609.84</v>
      </c>
    </row>
    <row r="85" spans="1:12" s="1" customFormat="1" ht="15">
      <c r="A85" s="28">
        <v>9</v>
      </c>
      <c r="B85" s="16">
        <f t="shared" si="10"/>
        <v>85</v>
      </c>
      <c r="C85" s="26">
        <f t="shared" si="20"/>
        <v>6.6</v>
      </c>
      <c r="D85" s="30">
        <f>0.1*(A85-1)</f>
        <v>0.8</v>
      </c>
      <c r="E85" s="40">
        <f t="shared" si="21"/>
        <v>629</v>
      </c>
      <c r="F85" s="49">
        <f t="shared" si="22"/>
        <v>660.45</v>
      </c>
      <c r="G85" s="40">
        <f t="shared" si="23"/>
        <v>660.45</v>
      </c>
      <c r="H85" s="49">
        <f t="shared" si="24"/>
        <v>691.9000000000001</v>
      </c>
      <c r="I85" s="40">
        <f t="shared" si="25"/>
        <v>561</v>
      </c>
      <c r="J85" s="49">
        <f t="shared" si="26"/>
        <v>589.0500000000001</v>
      </c>
      <c r="K85" s="40">
        <f t="shared" si="27"/>
        <v>589.0500000000001</v>
      </c>
      <c r="L85" s="49">
        <f t="shared" si="28"/>
        <v>617.1</v>
      </c>
    </row>
    <row r="86" spans="1:12" s="1" customFormat="1" ht="15">
      <c r="A86" s="28">
        <v>9</v>
      </c>
      <c r="B86" s="16">
        <f>B85+1</f>
        <v>86</v>
      </c>
      <c r="C86" s="26">
        <f t="shared" si="20"/>
        <v>6.6</v>
      </c>
      <c r="D86" s="30">
        <f>0.1*(A86-1)</f>
        <v>0.8</v>
      </c>
      <c r="E86" s="40">
        <f t="shared" si="21"/>
        <v>636.4</v>
      </c>
      <c r="F86" s="49">
        <f t="shared" si="22"/>
        <v>668.22</v>
      </c>
      <c r="G86" s="40">
        <f t="shared" si="23"/>
        <v>668.22</v>
      </c>
      <c r="H86" s="49">
        <f t="shared" si="24"/>
        <v>700.0400000000001</v>
      </c>
      <c r="I86" s="40">
        <f t="shared" si="25"/>
        <v>567.6</v>
      </c>
      <c r="J86" s="49">
        <f t="shared" si="26"/>
        <v>595.98</v>
      </c>
      <c r="K86" s="40">
        <f t="shared" si="27"/>
        <v>595.98</v>
      </c>
      <c r="L86" s="49">
        <f t="shared" si="28"/>
        <v>624.3600000000001</v>
      </c>
    </row>
    <row r="87" spans="1:12" s="1" customFormat="1" ht="15">
      <c r="A87" s="28">
        <v>9</v>
      </c>
      <c r="B87" s="16">
        <f>B86+1</f>
        <v>87</v>
      </c>
      <c r="C87" s="26">
        <f t="shared" si="20"/>
        <v>6.6</v>
      </c>
      <c r="D87" s="30">
        <f>0.1*(A87-1)</f>
        <v>0.8</v>
      </c>
      <c r="E87" s="40">
        <f t="shared" si="21"/>
        <v>643.8</v>
      </c>
      <c r="F87" s="49">
        <f t="shared" si="22"/>
        <v>675.99</v>
      </c>
      <c r="G87" s="40">
        <f t="shared" si="23"/>
        <v>675.99</v>
      </c>
      <c r="H87" s="49">
        <f t="shared" si="24"/>
        <v>708.1800000000001</v>
      </c>
      <c r="I87" s="40">
        <f t="shared" si="25"/>
        <v>574.1999999999999</v>
      </c>
      <c r="J87" s="49">
        <f t="shared" si="26"/>
        <v>602.91</v>
      </c>
      <c r="K87" s="40">
        <f t="shared" si="27"/>
        <v>602.91</v>
      </c>
      <c r="L87" s="49">
        <f t="shared" si="28"/>
        <v>631.62</v>
      </c>
    </row>
    <row r="88" spans="1:12" s="1" customFormat="1" ht="15">
      <c r="A88" s="28">
        <v>9</v>
      </c>
      <c r="B88" s="16">
        <f>B87+1</f>
        <v>88</v>
      </c>
      <c r="C88" s="26">
        <f t="shared" si="20"/>
        <v>6.6</v>
      </c>
      <c r="D88" s="30">
        <f>0.1*(A88-1)</f>
        <v>0.8</v>
      </c>
      <c r="E88" s="40">
        <f t="shared" si="21"/>
        <v>651.1999999999999</v>
      </c>
      <c r="F88" s="49">
        <f t="shared" si="22"/>
        <v>683.76</v>
      </c>
      <c r="G88" s="40">
        <f t="shared" si="23"/>
        <v>683.76</v>
      </c>
      <c r="H88" s="49">
        <f t="shared" si="24"/>
        <v>716.3199999999999</v>
      </c>
      <c r="I88" s="40">
        <f t="shared" si="25"/>
        <v>580.8</v>
      </c>
      <c r="J88" s="49">
        <f t="shared" si="26"/>
        <v>609.84</v>
      </c>
      <c r="K88" s="40">
        <f t="shared" si="27"/>
        <v>609.84</v>
      </c>
      <c r="L88" s="49">
        <f t="shared" si="28"/>
        <v>638.88</v>
      </c>
    </row>
    <row r="89" spans="1:12" s="1" customFormat="1" ht="15.75" thickBot="1">
      <c r="A89" s="28">
        <v>9</v>
      </c>
      <c r="B89" s="32">
        <f>B88+1</f>
        <v>89</v>
      </c>
      <c r="C89" s="33">
        <f t="shared" si="20"/>
        <v>6.6</v>
      </c>
      <c r="D89" s="34">
        <f>0.1*(A89-1)</f>
        <v>0.8</v>
      </c>
      <c r="E89" s="41">
        <f t="shared" si="21"/>
        <v>658.5999999999999</v>
      </c>
      <c r="F89" s="50">
        <f t="shared" si="22"/>
        <v>691.53</v>
      </c>
      <c r="G89" s="41">
        <f t="shared" si="23"/>
        <v>691.53</v>
      </c>
      <c r="H89" s="50">
        <f t="shared" si="24"/>
        <v>724.4599999999999</v>
      </c>
      <c r="I89" s="41">
        <f t="shared" si="25"/>
        <v>587.4</v>
      </c>
      <c r="J89" s="50">
        <f t="shared" si="26"/>
        <v>616.77</v>
      </c>
      <c r="K89" s="41">
        <f t="shared" si="27"/>
        <v>616.77</v>
      </c>
      <c r="L89" s="50">
        <f t="shared" si="28"/>
        <v>646.14</v>
      </c>
    </row>
  </sheetData>
  <printOptions horizontalCentered="1" verticalCentered="1"/>
  <pageMargins left="0.5" right="0.5" top="0.5" bottom="0.5" header="0.5" footer="0.5"/>
  <pageSetup fitToHeight="1" fitToWidth="1" horizontalDpi="300" verticalDpi="300" orientation="portrait" paperSize="5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Nutrition Encounter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Kamen</dc:creator>
  <cp:keywords/>
  <dc:description/>
  <cp:lastModifiedBy>Paul Kamen</cp:lastModifiedBy>
  <cp:lastPrinted>2001-06-17T07:55:52Z</cp:lastPrinted>
  <dcterms:created xsi:type="dcterms:W3CDTF">2000-06-22T06:52:00Z</dcterms:created>
  <dcterms:modified xsi:type="dcterms:W3CDTF">2002-04-16T21:48:04Z</dcterms:modified>
  <cp:category/>
  <cp:version/>
  <cp:contentType/>
  <cp:contentStatus/>
</cp:coreProperties>
</file>